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7479\Downloads\"/>
    </mc:Choice>
  </mc:AlternateContent>
  <xr:revisionPtr revIDLastSave="0" documentId="13_ncr:1_{7ACD1600-6ABE-4432-B586-C0F7D36218F4}" xr6:coauthVersionLast="47" xr6:coauthVersionMax="47" xr10:uidLastSave="{00000000-0000-0000-0000-000000000000}"/>
  <bookViews>
    <workbookView xWindow="0" yWindow="2880" windowWidth="28425" windowHeight="11295" activeTab="8" xr2:uid="{00000000-000D-0000-FFFF-FFFF00000000}"/>
  </bookViews>
  <sheets>
    <sheet name="JAN" sheetId="17" r:id="rId1"/>
    <sheet name="FEB" sheetId="20" r:id="rId2"/>
    <sheet name="MAR" sheetId="24" r:id="rId3"/>
    <sheet name="APR" sheetId="22" r:id="rId4"/>
    <sheet name="MAY" sheetId="23" r:id="rId5"/>
    <sheet name="JUNE" sheetId="26" r:id="rId6"/>
    <sheet name="JUL" sheetId="27" r:id="rId7"/>
    <sheet name="AUG" sheetId="28" r:id="rId8"/>
    <sheet name="工作表1" sheetId="35" r:id="rId9"/>
    <sheet name="SEP" sheetId="29" r:id="rId10"/>
    <sheet name="OCT" sheetId="30" r:id="rId11"/>
    <sheet name="NOV" sheetId="31" r:id="rId12"/>
    <sheet name="DEC" sheetId="32" r:id="rId13"/>
    <sheet name="工作表2" sheetId="3" r:id="rId14"/>
    <sheet name="工作表3" sheetId="34" r:id="rId15"/>
    <sheet name="聯絡方式" sheetId="25" r:id="rId16"/>
    <sheet name="1" sheetId="18" state="hidden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49" i="18" l="1"/>
  <c r="W48" i="18"/>
  <c r="W47" i="18"/>
  <c r="W46" i="18"/>
  <c r="W45" i="18"/>
  <c r="W44" i="18"/>
  <c r="W43" i="18"/>
  <c r="W42" i="18"/>
  <c r="AF39" i="18"/>
  <c r="AE39" i="18"/>
  <c r="AD39" i="18"/>
  <c r="AC39" i="18"/>
  <c r="AB39" i="18"/>
  <c r="AA39" i="18"/>
  <c r="Z39" i="18"/>
  <c r="Y39" i="18"/>
  <c r="X39" i="18"/>
  <c r="W39" i="18"/>
  <c r="V39" i="18"/>
  <c r="U39" i="18"/>
  <c r="T39" i="18"/>
  <c r="S39" i="18"/>
  <c r="R39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B39" i="18"/>
  <c r="AF38" i="18"/>
  <c r="AE38" i="18"/>
  <c r="AD38" i="18"/>
  <c r="AC38" i="18"/>
  <c r="AB38" i="18"/>
  <c r="AA38" i="18"/>
  <c r="Z38" i="18"/>
  <c r="Y38" i="18"/>
  <c r="X38" i="18"/>
  <c r="W38" i="18"/>
  <c r="V38" i="18"/>
  <c r="U38" i="18"/>
  <c r="T38" i="18"/>
  <c r="S38" i="18"/>
  <c r="R38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C38" i="18"/>
  <c r="B38" i="18"/>
  <c r="AF37" i="18"/>
  <c r="AE37" i="18"/>
  <c r="AD37" i="18"/>
  <c r="AC37" i="18"/>
  <c r="AB37" i="18"/>
  <c r="AA37" i="18"/>
  <c r="Z37" i="18"/>
  <c r="Y37" i="18"/>
  <c r="X37" i="18"/>
  <c r="W37" i="18"/>
  <c r="V37" i="18"/>
  <c r="U37" i="18"/>
  <c r="T37" i="18"/>
  <c r="S37" i="18"/>
  <c r="R37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C37" i="18"/>
  <c r="B37" i="18"/>
  <c r="AF36" i="18"/>
  <c r="AE36" i="18"/>
  <c r="AD36" i="18"/>
  <c r="AC36" i="18"/>
  <c r="AB36" i="18"/>
  <c r="AA36" i="18"/>
  <c r="Z36" i="18"/>
  <c r="Y36" i="18"/>
  <c r="X36" i="18"/>
  <c r="W36" i="18"/>
  <c r="V36" i="18"/>
  <c r="U36" i="18"/>
  <c r="T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B36" i="18"/>
  <c r="AF35" i="18"/>
  <c r="AE35" i="18"/>
  <c r="AD35" i="18"/>
  <c r="AC35" i="18"/>
  <c r="AB35" i="18"/>
  <c r="AA35" i="18"/>
  <c r="Z35" i="18"/>
  <c r="Y35" i="18"/>
  <c r="X35" i="18"/>
  <c r="W35" i="18"/>
  <c r="V35" i="18"/>
  <c r="U35" i="18"/>
  <c r="T35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C35" i="18"/>
  <c r="B35" i="18"/>
  <c r="AO28" i="18"/>
  <c r="AN28" i="18"/>
  <c r="AM28" i="18"/>
  <c r="AL28" i="18"/>
  <c r="AK28" i="18"/>
  <c r="AJ28" i="18"/>
  <c r="AO24" i="18"/>
  <c r="AN24" i="18"/>
  <c r="AM24" i="18"/>
  <c r="AL24" i="18"/>
  <c r="AK24" i="18"/>
  <c r="AJ24" i="18"/>
  <c r="AO22" i="18"/>
  <c r="AN22" i="18"/>
  <c r="AM22" i="18"/>
  <c r="AL22" i="18"/>
  <c r="AK22" i="18"/>
  <c r="AJ22" i="18"/>
  <c r="AO18" i="18"/>
  <c r="AN18" i="18"/>
  <c r="AM18" i="18"/>
  <c r="AL18" i="18"/>
  <c r="AK18" i="18"/>
  <c r="AJ18" i="18"/>
  <c r="AO16" i="18"/>
  <c r="AN16" i="18"/>
  <c r="AM16" i="18"/>
  <c r="AL16" i="18"/>
  <c r="AK16" i="18"/>
  <c r="AJ16" i="18"/>
  <c r="AO14" i="18"/>
  <c r="AN14" i="18"/>
  <c r="AM14" i="18"/>
  <c r="AL14" i="18"/>
  <c r="AK14" i="18"/>
  <c r="AJ14" i="18"/>
  <c r="AO12" i="18"/>
  <c r="AN12" i="18"/>
  <c r="AM12" i="18"/>
  <c r="AL12" i="18"/>
  <c r="AK12" i="18"/>
  <c r="AJ12" i="18"/>
  <c r="AO10" i="18"/>
  <c r="AN10" i="18"/>
  <c r="AM10" i="18"/>
  <c r="AL10" i="18"/>
  <c r="AK10" i="18"/>
  <c r="AJ10" i="18"/>
  <c r="AO8" i="18"/>
  <c r="AN8" i="18"/>
  <c r="AM8" i="18"/>
  <c r="AL8" i="18"/>
  <c r="AK8" i="18"/>
  <c r="AJ8" i="18"/>
  <c r="AO6" i="18"/>
  <c r="AN6" i="18"/>
  <c r="AM6" i="18"/>
  <c r="AL6" i="18"/>
  <c r="AK6" i="18"/>
  <c r="AJ6" i="18"/>
  <c r="AO4" i="18"/>
  <c r="AN4" i="18"/>
  <c r="AM4" i="18"/>
  <c r="AL4" i="18"/>
  <c r="AK4" i="18"/>
  <c r="AJ4" i="18"/>
  <c r="W38" i="34"/>
  <c r="W37" i="34"/>
  <c r="W36" i="34"/>
  <c r="W35" i="34"/>
  <c r="W34" i="34"/>
  <c r="W33" i="34"/>
  <c r="W32" i="34"/>
  <c r="W31" i="34"/>
  <c r="AE28" i="34"/>
  <c r="AD28" i="34"/>
  <c r="AC28" i="34"/>
  <c r="AB28" i="34"/>
  <c r="AA28" i="34"/>
  <c r="Z28" i="34"/>
  <c r="Y28" i="34"/>
  <c r="X28" i="34"/>
  <c r="W28" i="34"/>
  <c r="V28" i="34"/>
  <c r="U28" i="34"/>
  <c r="T28" i="34"/>
  <c r="S28" i="34"/>
  <c r="R28" i="34"/>
  <c r="Q28" i="34"/>
  <c r="P28" i="34"/>
  <c r="O28" i="34"/>
  <c r="N28" i="34"/>
  <c r="M28" i="34"/>
  <c r="L28" i="34"/>
  <c r="K28" i="34"/>
  <c r="J28" i="34"/>
  <c r="I28" i="34"/>
  <c r="H28" i="34"/>
  <c r="G28" i="34"/>
  <c r="F28" i="34"/>
  <c r="E28" i="34"/>
  <c r="D28" i="34"/>
  <c r="C28" i="34"/>
  <c r="B28" i="34"/>
  <c r="AE27" i="34"/>
  <c r="AD27" i="34"/>
  <c r="AC27" i="34"/>
  <c r="AB27" i="34"/>
  <c r="AA27" i="34"/>
  <c r="Z27" i="34"/>
  <c r="Y27" i="34"/>
  <c r="X27" i="34"/>
  <c r="W27" i="34"/>
  <c r="V27" i="34"/>
  <c r="U27" i="34"/>
  <c r="T27" i="34"/>
  <c r="S27" i="34"/>
  <c r="R27" i="34"/>
  <c r="Q27" i="34"/>
  <c r="P27" i="34"/>
  <c r="O27" i="34"/>
  <c r="N27" i="34"/>
  <c r="M27" i="34"/>
  <c r="L27" i="34"/>
  <c r="K27" i="34"/>
  <c r="J27" i="34"/>
  <c r="I27" i="34"/>
  <c r="H27" i="34"/>
  <c r="G27" i="34"/>
  <c r="F27" i="34"/>
  <c r="E27" i="34"/>
  <c r="D27" i="34"/>
  <c r="C27" i="34"/>
  <c r="B27" i="34"/>
  <c r="AE26" i="34"/>
  <c r="AD26" i="34"/>
  <c r="AC26" i="34"/>
  <c r="AB26" i="34"/>
  <c r="AA26" i="34"/>
  <c r="Z26" i="34"/>
  <c r="Y26" i="34"/>
  <c r="X26" i="34"/>
  <c r="W26" i="34"/>
  <c r="V26" i="34"/>
  <c r="U26" i="34"/>
  <c r="T26" i="34"/>
  <c r="S26" i="34"/>
  <c r="R26" i="34"/>
  <c r="Q26" i="34"/>
  <c r="P26" i="34"/>
  <c r="O26" i="34"/>
  <c r="N26" i="34"/>
  <c r="M26" i="34"/>
  <c r="L26" i="34"/>
  <c r="K26" i="34"/>
  <c r="J26" i="34"/>
  <c r="I26" i="34"/>
  <c r="H26" i="34"/>
  <c r="G26" i="34"/>
  <c r="F26" i="34"/>
  <c r="E26" i="34"/>
  <c r="D26" i="34"/>
  <c r="C26" i="34"/>
  <c r="B26" i="34"/>
  <c r="AE25" i="34"/>
  <c r="AD25" i="34"/>
  <c r="AC25" i="34"/>
  <c r="AB25" i="34"/>
  <c r="AA25" i="34"/>
  <c r="Z25" i="34"/>
  <c r="Y25" i="34"/>
  <c r="X25" i="34"/>
  <c r="W25" i="34"/>
  <c r="V25" i="34"/>
  <c r="U25" i="34"/>
  <c r="T25" i="34"/>
  <c r="S25" i="34"/>
  <c r="R25" i="34"/>
  <c r="Q25" i="34"/>
  <c r="P25" i="34"/>
  <c r="O25" i="34"/>
  <c r="N25" i="34"/>
  <c r="M25" i="34"/>
  <c r="L25" i="34"/>
  <c r="K25" i="34"/>
  <c r="J25" i="34"/>
  <c r="I25" i="34"/>
  <c r="H25" i="34"/>
  <c r="G25" i="34"/>
  <c r="F25" i="34"/>
  <c r="E25" i="34"/>
  <c r="D25" i="34"/>
  <c r="C25" i="34"/>
  <c r="B25" i="34"/>
  <c r="AE24" i="34"/>
  <c r="AD24" i="34"/>
  <c r="AC24" i="34"/>
  <c r="AB24" i="34"/>
  <c r="AA24" i="34"/>
  <c r="Z24" i="34"/>
  <c r="Y24" i="34"/>
  <c r="X24" i="34"/>
  <c r="W24" i="34"/>
  <c r="V24" i="34"/>
  <c r="U24" i="34"/>
  <c r="T24" i="34"/>
  <c r="S24" i="34"/>
  <c r="R24" i="34"/>
  <c r="Q24" i="34"/>
  <c r="P24" i="34"/>
  <c r="O24" i="34"/>
  <c r="N24" i="34"/>
  <c r="M24" i="34"/>
  <c r="L24" i="34"/>
  <c r="K24" i="34"/>
  <c r="J24" i="34"/>
  <c r="I24" i="34"/>
  <c r="H24" i="34"/>
  <c r="G24" i="34"/>
  <c r="F24" i="34"/>
  <c r="E24" i="34"/>
  <c r="D24" i="34"/>
  <c r="C24" i="34"/>
  <c r="B24" i="34"/>
  <c r="AN22" i="34"/>
  <c r="AM22" i="34"/>
  <c r="AL22" i="34"/>
  <c r="AK22" i="34"/>
  <c r="AJ22" i="34"/>
  <c r="AI22" i="34"/>
  <c r="AN18" i="34"/>
  <c r="AM18" i="34"/>
  <c r="AL18" i="34"/>
  <c r="AK18" i="34"/>
  <c r="AJ18" i="34"/>
  <c r="AI18" i="34"/>
  <c r="AN14" i="34"/>
  <c r="AM14" i="34"/>
  <c r="AL14" i="34"/>
  <c r="AK14" i="34"/>
  <c r="AJ14" i="34"/>
  <c r="AI14" i="34"/>
  <c r="AN12" i="34"/>
  <c r="AM12" i="34"/>
  <c r="AL12" i="34"/>
  <c r="AK12" i="34"/>
  <c r="AJ12" i="34"/>
  <c r="AI12" i="34"/>
  <c r="AT10" i="34"/>
  <c r="AS10" i="34"/>
  <c r="AR10" i="34"/>
  <c r="AQ10" i="34"/>
  <c r="AN10" i="34"/>
  <c r="AM10" i="34"/>
  <c r="AL10" i="34"/>
  <c r="AK10" i="34"/>
  <c r="AJ10" i="34"/>
  <c r="AI10" i="34"/>
  <c r="AT8" i="34"/>
  <c r="AS8" i="34"/>
  <c r="AR8" i="34"/>
  <c r="AQ8" i="34"/>
  <c r="AN8" i="34"/>
  <c r="AM8" i="34"/>
  <c r="AL8" i="34"/>
  <c r="AK8" i="34"/>
  <c r="AJ8" i="34"/>
  <c r="AI8" i="34"/>
  <c r="AT6" i="34"/>
  <c r="AS6" i="34"/>
  <c r="AQ6" i="34"/>
  <c r="AN6" i="34"/>
  <c r="AM6" i="34"/>
  <c r="AL6" i="34"/>
  <c r="AK6" i="34"/>
  <c r="AJ6" i="34"/>
  <c r="AI6" i="34"/>
  <c r="AR6" i="34" s="1"/>
  <c r="AT4" i="34"/>
  <c r="AS4" i="34"/>
  <c r="AR4" i="34"/>
  <c r="AQ4" i="34"/>
  <c r="AN4" i="34"/>
  <c r="AM4" i="34"/>
  <c r="AL4" i="34"/>
  <c r="AK4" i="34"/>
  <c r="AJ4" i="34"/>
  <c r="AI4" i="34"/>
  <c r="W39" i="32"/>
  <c r="W38" i="32"/>
  <c r="W37" i="32"/>
  <c r="W36" i="32"/>
  <c r="W35" i="32"/>
  <c r="W34" i="32"/>
  <c r="W33" i="32"/>
  <c r="W32" i="32"/>
  <c r="AF29" i="32"/>
  <c r="AE29" i="32"/>
  <c r="AD29" i="32"/>
  <c r="AC29" i="32"/>
  <c r="AB29" i="32"/>
  <c r="AA29" i="32"/>
  <c r="Z29" i="32"/>
  <c r="Y29" i="32"/>
  <c r="X29" i="32"/>
  <c r="W29" i="32"/>
  <c r="V29" i="32"/>
  <c r="U29" i="32"/>
  <c r="T29" i="32"/>
  <c r="S29" i="32"/>
  <c r="R29" i="32"/>
  <c r="Q29" i="32"/>
  <c r="P29" i="32"/>
  <c r="O29" i="32"/>
  <c r="N29" i="32"/>
  <c r="M29" i="32"/>
  <c r="L29" i="32"/>
  <c r="K29" i="32"/>
  <c r="J29" i="32"/>
  <c r="I29" i="32"/>
  <c r="H29" i="32"/>
  <c r="G29" i="32"/>
  <c r="F29" i="32"/>
  <c r="E29" i="32"/>
  <c r="D29" i="32"/>
  <c r="C29" i="32"/>
  <c r="B29" i="32"/>
  <c r="AF28" i="32"/>
  <c r="AE28" i="32"/>
  <c r="AD28" i="32"/>
  <c r="AC28" i="32"/>
  <c r="AB28" i="32"/>
  <c r="AA28" i="32"/>
  <c r="Z28" i="32"/>
  <c r="Y28" i="32"/>
  <c r="X28" i="32"/>
  <c r="W28" i="32"/>
  <c r="V28" i="32"/>
  <c r="U28" i="32"/>
  <c r="T28" i="32"/>
  <c r="S28" i="32"/>
  <c r="R28" i="32"/>
  <c r="Q28" i="32"/>
  <c r="P28" i="32"/>
  <c r="O28" i="32"/>
  <c r="N28" i="32"/>
  <c r="M28" i="32"/>
  <c r="L28" i="32"/>
  <c r="K28" i="32"/>
  <c r="J28" i="32"/>
  <c r="I28" i="32"/>
  <c r="H28" i="32"/>
  <c r="G28" i="32"/>
  <c r="F28" i="32"/>
  <c r="E28" i="32"/>
  <c r="D28" i="32"/>
  <c r="C28" i="32"/>
  <c r="B28" i="32"/>
  <c r="AF27" i="32"/>
  <c r="AE27" i="32"/>
  <c r="AD27" i="32"/>
  <c r="AC27" i="32"/>
  <c r="AB27" i="32"/>
  <c r="AA27" i="32"/>
  <c r="Z27" i="32"/>
  <c r="Y27" i="32"/>
  <c r="X27" i="32"/>
  <c r="W27" i="32"/>
  <c r="V27" i="32"/>
  <c r="U27" i="32"/>
  <c r="T27" i="32"/>
  <c r="S27" i="32"/>
  <c r="R27" i="32"/>
  <c r="Q27" i="32"/>
  <c r="P27" i="32"/>
  <c r="O27" i="32"/>
  <c r="N27" i="32"/>
  <c r="M27" i="32"/>
  <c r="L27" i="32"/>
  <c r="K27" i="32"/>
  <c r="J27" i="32"/>
  <c r="I27" i="32"/>
  <c r="H27" i="32"/>
  <c r="G27" i="32"/>
  <c r="F27" i="32"/>
  <c r="E27" i="32"/>
  <c r="D27" i="32"/>
  <c r="C27" i="32"/>
  <c r="B27" i="32"/>
  <c r="AF26" i="32"/>
  <c r="AE26" i="32"/>
  <c r="AD26" i="32"/>
  <c r="AC26" i="32"/>
  <c r="AB26" i="32"/>
  <c r="AA26" i="32"/>
  <c r="Z26" i="32"/>
  <c r="Y26" i="32"/>
  <c r="X26" i="32"/>
  <c r="W26" i="32"/>
  <c r="V26" i="32"/>
  <c r="U26" i="32"/>
  <c r="T26" i="32"/>
  <c r="S26" i="32"/>
  <c r="R26" i="32"/>
  <c r="Q26" i="32"/>
  <c r="P26" i="32"/>
  <c r="O26" i="32"/>
  <c r="N26" i="32"/>
  <c r="M26" i="32"/>
  <c r="L26" i="32"/>
  <c r="K26" i="32"/>
  <c r="J26" i="32"/>
  <c r="I26" i="32"/>
  <c r="H26" i="32"/>
  <c r="G26" i="32"/>
  <c r="F26" i="32"/>
  <c r="E26" i="32"/>
  <c r="D26" i="32"/>
  <c r="C26" i="32"/>
  <c r="B26" i="32"/>
  <c r="AF25" i="32"/>
  <c r="AE25" i="32"/>
  <c r="AD25" i="32"/>
  <c r="AC25" i="32"/>
  <c r="AB25" i="32"/>
  <c r="AA25" i="32"/>
  <c r="Z25" i="32"/>
  <c r="Y25" i="32"/>
  <c r="X25" i="32"/>
  <c r="W25" i="32"/>
  <c r="V25" i="32"/>
  <c r="U25" i="32"/>
  <c r="T25" i="32"/>
  <c r="S25" i="32"/>
  <c r="R25" i="32"/>
  <c r="Q25" i="32"/>
  <c r="P25" i="32"/>
  <c r="O25" i="32"/>
  <c r="N25" i="32"/>
  <c r="M25" i="32"/>
  <c r="L25" i="32"/>
  <c r="K25" i="32"/>
  <c r="J25" i="32"/>
  <c r="I25" i="32"/>
  <c r="H25" i="32"/>
  <c r="G25" i="32"/>
  <c r="F25" i="32"/>
  <c r="E25" i="32"/>
  <c r="D25" i="32"/>
  <c r="C25" i="32"/>
  <c r="B25" i="32"/>
  <c r="AO21" i="32"/>
  <c r="AN21" i="32"/>
  <c r="AM21" i="32"/>
  <c r="AL21" i="32"/>
  <c r="AK21" i="32"/>
  <c r="AJ21" i="32"/>
  <c r="AO17" i="32"/>
  <c r="AN17" i="32"/>
  <c r="AM17" i="32"/>
  <c r="AL17" i="32"/>
  <c r="AK17" i="32"/>
  <c r="AJ17" i="32"/>
  <c r="AO14" i="32"/>
  <c r="AN14" i="32"/>
  <c r="AM14" i="32"/>
  <c r="AL14" i="32"/>
  <c r="AK14" i="32"/>
  <c r="AJ14" i="32"/>
  <c r="AO12" i="32"/>
  <c r="AN12" i="32"/>
  <c r="AM12" i="32"/>
  <c r="AL12" i="32"/>
  <c r="AK12" i="32"/>
  <c r="AJ12" i="32"/>
  <c r="AU10" i="32"/>
  <c r="AT10" i="32"/>
  <c r="AR10" i="32"/>
  <c r="AO10" i="32"/>
  <c r="AN10" i="32"/>
  <c r="AM10" i="32"/>
  <c r="AL10" i="32"/>
  <c r="AK10" i="32"/>
  <c r="AJ10" i="32"/>
  <c r="AS10" i="32" s="1"/>
  <c r="AU8" i="32"/>
  <c r="AT8" i="32"/>
  <c r="AS8" i="32"/>
  <c r="AR8" i="32"/>
  <c r="AO8" i="32"/>
  <c r="AN8" i="32"/>
  <c r="AM8" i="32"/>
  <c r="AL8" i="32"/>
  <c r="AK8" i="32"/>
  <c r="AJ8" i="32"/>
  <c r="AU6" i="32"/>
  <c r="AT6" i="32"/>
  <c r="AR6" i="32"/>
  <c r="AO6" i="32"/>
  <c r="AN6" i="32"/>
  <c r="AM6" i="32"/>
  <c r="AL6" i="32"/>
  <c r="AK6" i="32"/>
  <c r="AJ6" i="32"/>
  <c r="AS6" i="32" s="1"/>
  <c r="AU4" i="32"/>
  <c r="AT4" i="32"/>
  <c r="AS4" i="32"/>
  <c r="AR4" i="32"/>
  <c r="AO4" i="32"/>
  <c r="AN4" i="32"/>
  <c r="AM4" i="32"/>
  <c r="AL4" i="32"/>
  <c r="AK4" i="32"/>
  <c r="AJ4" i="32"/>
  <c r="W40" i="31"/>
  <c r="W39" i="31"/>
  <c r="W38" i="31"/>
  <c r="W37" i="31"/>
  <c r="W36" i="31"/>
  <c r="W35" i="31"/>
  <c r="W34" i="31"/>
  <c r="W33" i="31"/>
  <c r="AF30" i="31"/>
  <c r="AE30" i="31"/>
  <c r="AD30" i="31"/>
  <c r="AC30" i="31"/>
  <c r="AB30" i="31"/>
  <c r="AA30" i="31"/>
  <c r="Z30" i="31"/>
  <c r="Y30" i="31"/>
  <c r="X30" i="31"/>
  <c r="W30" i="31"/>
  <c r="V30" i="31"/>
  <c r="U30" i="31"/>
  <c r="T30" i="31"/>
  <c r="S30" i="31"/>
  <c r="R30" i="31"/>
  <c r="Q30" i="31"/>
  <c r="P30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B30" i="31"/>
  <c r="AF29" i="31"/>
  <c r="AE29" i="31"/>
  <c r="AD29" i="31"/>
  <c r="AC29" i="31"/>
  <c r="AB29" i="31"/>
  <c r="AA29" i="31"/>
  <c r="Z29" i="3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B29" i="31"/>
  <c r="AF28" i="31"/>
  <c r="AE28" i="31"/>
  <c r="AD28" i="31"/>
  <c r="AC28" i="31"/>
  <c r="AB28" i="31"/>
  <c r="AA28" i="31"/>
  <c r="Z28" i="31"/>
  <c r="Y28" i="31"/>
  <c r="X28" i="31"/>
  <c r="W28" i="31"/>
  <c r="V28" i="31"/>
  <c r="U28" i="31"/>
  <c r="T28" i="31"/>
  <c r="S28" i="31"/>
  <c r="R28" i="31"/>
  <c r="Q28" i="31"/>
  <c r="P28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B28" i="31"/>
  <c r="AF27" i="31"/>
  <c r="AE27" i="31"/>
  <c r="AD27" i="31"/>
  <c r="AC27" i="31"/>
  <c r="AB27" i="31"/>
  <c r="AA27" i="31"/>
  <c r="Z27" i="31"/>
  <c r="Y27" i="31"/>
  <c r="X27" i="31"/>
  <c r="W27" i="31"/>
  <c r="V27" i="31"/>
  <c r="U27" i="31"/>
  <c r="T27" i="31"/>
  <c r="S27" i="31"/>
  <c r="R27" i="31"/>
  <c r="Q27" i="31"/>
  <c r="P27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B27" i="31"/>
  <c r="AF26" i="31"/>
  <c r="AE26" i="31"/>
  <c r="AD26" i="31"/>
  <c r="AC26" i="31"/>
  <c r="AB26" i="31"/>
  <c r="AA26" i="31"/>
  <c r="Z26" i="31"/>
  <c r="Y26" i="31"/>
  <c r="X26" i="31"/>
  <c r="W26" i="31"/>
  <c r="V26" i="31"/>
  <c r="U26" i="31"/>
  <c r="T26" i="31"/>
  <c r="S26" i="31"/>
  <c r="R26" i="31"/>
  <c r="Q26" i="31"/>
  <c r="P26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B26" i="31"/>
  <c r="AO22" i="31"/>
  <c r="AN22" i="31"/>
  <c r="AM22" i="31"/>
  <c r="AL22" i="31"/>
  <c r="AK22" i="31"/>
  <c r="AJ22" i="31"/>
  <c r="AO18" i="31"/>
  <c r="AN18" i="31"/>
  <c r="AM18" i="31"/>
  <c r="AL18" i="31"/>
  <c r="AK18" i="31"/>
  <c r="AJ18" i="31"/>
  <c r="AO15" i="31"/>
  <c r="AN15" i="31"/>
  <c r="AM15" i="31"/>
  <c r="AL15" i="31"/>
  <c r="AK15" i="31"/>
  <c r="AJ15" i="31"/>
  <c r="AO13" i="31"/>
  <c r="AN13" i="31"/>
  <c r="AM13" i="31"/>
  <c r="AL13" i="31"/>
  <c r="AK13" i="31"/>
  <c r="AJ13" i="31"/>
  <c r="AU11" i="31"/>
  <c r="AT11" i="31"/>
  <c r="AR11" i="31"/>
  <c r="AO11" i="31"/>
  <c r="AN11" i="31"/>
  <c r="AM11" i="31"/>
  <c r="AL11" i="31"/>
  <c r="AK11" i="31"/>
  <c r="AJ11" i="31"/>
  <c r="AS11" i="31" s="1"/>
  <c r="AU9" i="31"/>
  <c r="AT9" i="31"/>
  <c r="AR9" i="31"/>
  <c r="AO9" i="31"/>
  <c r="AN9" i="31"/>
  <c r="AM9" i="31"/>
  <c r="AL9" i="31"/>
  <c r="AK9" i="31"/>
  <c r="AJ9" i="31"/>
  <c r="AS9" i="31" s="1"/>
  <c r="AU7" i="31"/>
  <c r="AT7" i="31"/>
  <c r="AR7" i="31"/>
  <c r="AO7" i="31"/>
  <c r="AN7" i="31"/>
  <c r="AM7" i="31"/>
  <c r="AL7" i="31"/>
  <c r="AK7" i="31"/>
  <c r="AJ7" i="31"/>
  <c r="AS7" i="31" s="1"/>
  <c r="AU5" i="31"/>
  <c r="AT5" i="31"/>
  <c r="AR5" i="31"/>
  <c r="AO5" i="31"/>
  <c r="AN5" i="31"/>
  <c r="AM5" i="31"/>
  <c r="AL5" i="31"/>
  <c r="AK5" i="31"/>
  <c r="AJ5" i="31"/>
  <c r="AS5" i="31" s="1"/>
  <c r="W38" i="30"/>
  <c r="W37" i="30"/>
  <c r="W36" i="30"/>
  <c r="W35" i="30"/>
  <c r="W34" i="30"/>
  <c r="W33" i="30"/>
  <c r="W32" i="30"/>
  <c r="W31" i="30"/>
  <c r="AF28" i="30"/>
  <c r="AE28" i="30"/>
  <c r="AD28" i="30"/>
  <c r="AC28" i="30"/>
  <c r="AB28" i="30"/>
  <c r="AA28" i="30"/>
  <c r="Z28" i="30"/>
  <c r="Y28" i="30"/>
  <c r="X28" i="30"/>
  <c r="W28" i="30"/>
  <c r="V28" i="30"/>
  <c r="U28" i="30"/>
  <c r="T28" i="30"/>
  <c r="S28" i="30"/>
  <c r="R28" i="30"/>
  <c r="Q28" i="30"/>
  <c r="P28" i="30"/>
  <c r="O28" i="30"/>
  <c r="N28" i="30"/>
  <c r="M28" i="30"/>
  <c r="L28" i="30"/>
  <c r="K28" i="30"/>
  <c r="J28" i="30"/>
  <c r="I28" i="30"/>
  <c r="H28" i="30"/>
  <c r="G28" i="30"/>
  <c r="F28" i="30"/>
  <c r="E28" i="30"/>
  <c r="D28" i="30"/>
  <c r="C28" i="30"/>
  <c r="B28" i="30"/>
  <c r="AF27" i="30"/>
  <c r="AE27" i="30"/>
  <c r="AD27" i="30"/>
  <c r="AC27" i="30"/>
  <c r="AB27" i="30"/>
  <c r="AA27" i="30"/>
  <c r="Z27" i="30"/>
  <c r="Y27" i="30"/>
  <c r="X27" i="30"/>
  <c r="W27" i="30"/>
  <c r="V27" i="30"/>
  <c r="U27" i="30"/>
  <c r="T27" i="30"/>
  <c r="S27" i="30"/>
  <c r="R27" i="30"/>
  <c r="Q27" i="30"/>
  <c r="P27" i="30"/>
  <c r="O27" i="30"/>
  <c r="N27" i="30"/>
  <c r="M27" i="30"/>
  <c r="L27" i="30"/>
  <c r="K27" i="30"/>
  <c r="J27" i="30"/>
  <c r="I27" i="30"/>
  <c r="H27" i="30"/>
  <c r="G27" i="30"/>
  <c r="F27" i="30"/>
  <c r="E27" i="30"/>
  <c r="D27" i="30"/>
  <c r="C27" i="30"/>
  <c r="B27" i="30"/>
  <c r="AF26" i="30"/>
  <c r="AE26" i="30"/>
  <c r="AD26" i="30"/>
  <c r="AC26" i="30"/>
  <c r="AB26" i="30"/>
  <c r="AA26" i="30"/>
  <c r="Z26" i="30"/>
  <c r="Y26" i="30"/>
  <c r="X26" i="30"/>
  <c r="W26" i="30"/>
  <c r="V26" i="30"/>
  <c r="U26" i="30"/>
  <c r="T26" i="30"/>
  <c r="S26" i="30"/>
  <c r="R26" i="30"/>
  <c r="Q26" i="30"/>
  <c r="P26" i="30"/>
  <c r="O26" i="30"/>
  <c r="N26" i="30"/>
  <c r="M26" i="30"/>
  <c r="L26" i="30"/>
  <c r="K26" i="30"/>
  <c r="J26" i="30"/>
  <c r="I26" i="30"/>
  <c r="H26" i="30"/>
  <c r="G26" i="30"/>
  <c r="F26" i="30"/>
  <c r="E26" i="30"/>
  <c r="D26" i="30"/>
  <c r="C26" i="30"/>
  <c r="B26" i="30"/>
  <c r="AF25" i="30"/>
  <c r="AE25" i="30"/>
  <c r="AD25" i="30"/>
  <c r="AC25" i="30"/>
  <c r="AB25" i="30"/>
  <c r="AA25" i="30"/>
  <c r="Z25" i="30"/>
  <c r="Y25" i="30"/>
  <c r="X25" i="30"/>
  <c r="W25" i="30"/>
  <c r="V25" i="30"/>
  <c r="U25" i="30"/>
  <c r="T25" i="30"/>
  <c r="S25" i="30"/>
  <c r="R25" i="30"/>
  <c r="Q25" i="30"/>
  <c r="P25" i="30"/>
  <c r="O25" i="30"/>
  <c r="N25" i="30"/>
  <c r="M25" i="30"/>
  <c r="L25" i="30"/>
  <c r="K25" i="30"/>
  <c r="J25" i="30"/>
  <c r="I25" i="30"/>
  <c r="H25" i="30"/>
  <c r="G25" i="30"/>
  <c r="F25" i="30"/>
  <c r="E25" i="30"/>
  <c r="D25" i="30"/>
  <c r="C25" i="30"/>
  <c r="B25" i="30"/>
  <c r="AF24" i="30"/>
  <c r="AE24" i="30"/>
  <c r="AD24" i="30"/>
  <c r="AC24" i="30"/>
  <c r="AB24" i="30"/>
  <c r="AA24" i="30"/>
  <c r="Z24" i="30"/>
  <c r="Y24" i="30"/>
  <c r="X24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C24" i="30"/>
  <c r="B24" i="30"/>
  <c r="AO20" i="30"/>
  <c r="AN20" i="30"/>
  <c r="AM20" i="30"/>
  <c r="AL20" i="30"/>
  <c r="AK20" i="30"/>
  <c r="AJ20" i="30"/>
  <c r="AU15" i="30"/>
  <c r="AT15" i="30"/>
  <c r="AR15" i="30"/>
  <c r="AO15" i="30"/>
  <c r="AN15" i="30"/>
  <c r="AM15" i="30"/>
  <c r="AL15" i="30"/>
  <c r="AK15" i="30"/>
  <c r="AJ15" i="30"/>
  <c r="AO13" i="30"/>
  <c r="AN13" i="30"/>
  <c r="AM13" i="30"/>
  <c r="AL13" i="30"/>
  <c r="AK13" i="30"/>
  <c r="AJ13" i="30"/>
  <c r="AU11" i="30"/>
  <c r="AT11" i="30"/>
  <c r="AR11" i="30"/>
  <c r="AO11" i="30"/>
  <c r="AN11" i="30"/>
  <c r="AM11" i="30"/>
  <c r="AL11" i="30"/>
  <c r="AK11" i="30"/>
  <c r="AJ11" i="30"/>
  <c r="AS11" i="30" s="1"/>
  <c r="AU9" i="30"/>
  <c r="AT9" i="30"/>
  <c r="AR9" i="30"/>
  <c r="AO9" i="30"/>
  <c r="AN9" i="30"/>
  <c r="AM9" i="30"/>
  <c r="AL9" i="30"/>
  <c r="AK9" i="30"/>
  <c r="AJ9" i="30"/>
  <c r="AS9" i="30" s="1"/>
  <c r="AU7" i="30"/>
  <c r="AT7" i="30"/>
  <c r="AR7" i="30"/>
  <c r="AO7" i="30"/>
  <c r="AN7" i="30"/>
  <c r="AM7" i="30"/>
  <c r="AL7" i="30"/>
  <c r="AK7" i="30"/>
  <c r="AJ7" i="30"/>
  <c r="AS7" i="30" s="1"/>
  <c r="AU5" i="30"/>
  <c r="AT5" i="30"/>
  <c r="AR5" i="30"/>
  <c r="AO5" i="30"/>
  <c r="AN5" i="30"/>
  <c r="AM5" i="30"/>
  <c r="AL5" i="30"/>
  <c r="AK5" i="30"/>
  <c r="AJ5" i="30"/>
  <c r="AS5" i="30" s="1"/>
  <c r="W38" i="29"/>
  <c r="W37" i="29"/>
  <c r="W36" i="29"/>
  <c r="W35" i="29"/>
  <c r="W34" i="29"/>
  <c r="W33" i="29"/>
  <c r="W32" i="29"/>
  <c r="W31" i="29"/>
  <c r="AE28" i="29"/>
  <c r="AD28" i="29"/>
  <c r="AC28" i="29"/>
  <c r="AB28" i="29"/>
  <c r="AA28" i="29"/>
  <c r="Z28" i="29"/>
  <c r="Y28" i="29"/>
  <c r="X28" i="29"/>
  <c r="W28" i="29"/>
  <c r="V28" i="29"/>
  <c r="U28" i="29"/>
  <c r="T28" i="29"/>
  <c r="S28" i="29"/>
  <c r="R28" i="29"/>
  <c r="Q28" i="29"/>
  <c r="P28" i="29"/>
  <c r="O28" i="29"/>
  <c r="N28" i="29"/>
  <c r="M28" i="29"/>
  <c r="L28" i="29"/>
  <c r="K28" i="29"/>
  <c r="J28" i="29"/>
  <c r="I28" i="29"/>
  <c r="H28" i="29"/>
  <c r="G28" i="29"/>
  <c r="F28" i="29"/>
  <c r="E28" i="29"/>
  <c r="D28" i="29"/>
  <c r="C28" i="29"/>
  <c r="B28" i="29"/>
  <c r="AE27" i="29"/>
  <c r="AD27" i="29"/>
  <c r="AC27" i="29"/>
  <c r="AB27" i="29"/>
  <c r="AA27" i="29"/>
  <c r="Z27" i="29"/>
  <c r="Y27" i="29"/>
  <c r="X27" i="29"/>
  <c r="W27" i="29"/>
  <c r="V27" i="29"/>
  <c r="U27" i="29"/>
  <c r="T27" i="29"/>
  <c r="S27" i="29"/>
  <c r="R27" i="29"/>
  <c r="Q27" i="29"/>
  <c r="P27" i="29"/>
  <c r="O27" i="29"/>
  <c r="N27" i="29"/>
  <c r="M27" i="29"/>
  <c r="L27" i="29"/>
  <c r="K27" i="29"/>
  <c r="J27" i="29"/>
  <c r="I27" i="29"/>
  <c r="H27" i="29"/>
  <c r="G27" i="29"/>
  <c r="F27" i="29"/>
  <c r="E27" i="29"/>
  <c r="D27" i="29"/>
  <c r="C27" i="29"/>
  <c r="B27" i="29"/>
  <c r="AE26" i="29"/>
  <c r="AD26" i="29"/>
  <c r="AC26" i="29"/>
  <c r="AB26" i="29"/>
  <c r="AA26" i="29"/>
  <c r="Z26" i="29"/>
  <c r="Y26" i="29"/>
  <c r="X26" i="29"/>
  <c r="W26" i="29"/>
  <c r="V26" i="29"/>
  <c r="U26" i="29"/>
  <c r="T26" i="29"/>
  <c r="S26" i="29"/>
  <c r="R26" i="29"/>
  <c r="Q26" i="29"/>
  <c r="P26" i="29"/>
  <c r="O26" i="29"/>
  <c r="N26" i="29"/>
  <c r="M26" i="29"/>
  <c r="L26" i="29"/>
  <c r="K26" i="29"/>
  <c r="J26" i="29"/>
  <c r="I26" i="29"/>
  <c r="H26" i="29"/>
  <c r="G26" i="29"/>
  <c r="F26" i="29"/>
  <c r="E26" i="29"/>
  <c r="D26" i="29"/>
  <c r="C26" i="29"/>
  <c r="B26" i="29"/>
  <c r="AE25" i="29"/>
  <c r="AD25" i="29"/>
  <c r="AC25" i="29"/>
  <c r="AB25" i="29"/>
  <c r="AA25" i="29"/>
  <c r="Z25" i="29"/>
  <c r="Y25" i="29"/>
  <c r="X25" i="29"/>
  <c r="W25" i="29"/>
  <c r="V25" i="29"/>
  <c r="U25" i="29"/>
  <c r="T25" i="29"/>
  <c r="S25" i="29"/>
  <c r="R25" i="29"/>
  <c r="Q25" i="29"/>
  <c r="P25" i="29"/>
  <c r="O25" i="29"/>
  <c r="N25" i="29"/>
  <c r="M25" i="29"/>
  <c r="L25" i="29"/>
  <c r="K25" i="29"/>
  <c r="J25" i="29"/>
  <c r="I25" i="29"/>
  <c r="H25" i="29"/>
  <c r="G25" i="29"/>
  <c r="F25" i="29"/>
  <c r="E25" i="29"/>
  <c r="D25" i="29"/>
  <c r="C25" i="29"/>
  <c r="B25" i="29"/>
  <c r="AE24" i="29"/>
  <c r="AD24" i="29"/>
  <c r="AC24" i="29"/>
  <c r="AB24" i="29"/>
  <c r="AA24" i="29"/>
  <c r="Z24" i="29"/>
  <c r="Y24" i="29"/>
  <c r="X24" i="29"/>
  <c r="W24" i="29"/>
  <c r="V24" i="29"/>
  <c r="U24" i="29"/>
  <c r="T24" i="29"/>
  <c r="S24" i="29"/>
  <c r="R24" i="29"/>
  <c r="Q24" i="29"/>
  <c r="P24" i="29"/>
  <c r="O24" i="29"/>
  <c r="N24" i="29"/>
  <c r="M24" i="29"/>
  <c r="L24" i="29"/>
  <c r="K24" i="29"/>
  <c r="J24" i="29"/>
  <c r="I24" i="29"/>
  <c r="H24" i="29"/>
  <c r="G24" i="29"/>
  <c r="F24" i="29"/>
  <c r="E24" i="29"/>
  <c r="D24" i="29"/>
  <c r="C24" i="29"/>
  <c r="B24" i="29"/>
  <c r="AN20" i="29"/>
  <c r="AM20" i="29"/>
  <c r="AL20" i="29"/>
  <c r="AK20" i="29"/>
  <c r="AJ20" i="29"/>
  <c r="AI20" i="29"/>
  <c r="AN16" i="29"/>
  <c r="AM16" i="29"/>
  <c r="AL16" i="29"/>
  <c r="AK16" i="29"/>
  <c r="AJ16" i="29"/>
  <c r="AI16" i="29"/>
  <c r="AN14" i="29"/>
  <c r="AM14" i="29"/>
  <c r="AL14" i="29"/>
  <c r="AK14" i="29"/>
  <c r="AJ14" i="29"/>
  <c r="AI14" i="29"/>
  <c r="AN12" i="29"/>
  <c r="AM12" i="29"/>
  <c r="AL12" i="29"/>
  <c r="AK12" i="29"/>
  <c r="AJ12" i="29"/>
  <c r="AI12" i="29"/>
  <c r="AT10" i="29"/>
  <c r="AS10" i="29"/>
  <c r="AR10" i="29"/>
  <c r="AQ10" i="29"/>
  <c r="AN10" i="29"/>
  <c r="AM10" i="29"/>
  <c r="AL10" i="29"/>
  <c r="AK10" i="29"/>
  <c r="AJ10" i="29"/>
  <c r="AI10" i="29"/>
  <c r="AT8" i="29"/>
  <c r="AS8" i="29"/>
  <c r="AQ8" i="29"/>
  <c r="AN8" i="29"/>
  <c r="AM8" i="29"/>
  <c r="AL8" i="29"/>
  <c r="AK8" i="29"/>
  <c r="AJ8" i="29"/>
  <c r="AI8" i="29"/>
  <c r="AR8" i="29" s="1"/>
  <c r="AT6" i="29"/>
  <c r="AS6" i="29"/>
  <c r="AR6" i="29"/>
  <c r="AQ6" i="29"/>
  <c r="AN6" i="29"/>
  <c r="AM6" i="29"/>
  <c r="AL6" i="29"/>
  <c r="AK6" i="29"/>
  <c r="AJ6" i="29"/>
  <c r="AI6" i="29"/>
  <c r="AT4" i="29"/>
  <c r="AS4" i="29"/>
  <c r="AQ4" i="29"/>
  <c r="AN4" i="29"/>
  <c r="AM4" i="29"/>
  <c r="AL4" i="29"/>
  <c r="AK4" i="29"/>
  <c r="AJ4" i="29"/>
  <c r="AI4" i="29"/>
  <c r="AR4" i="29" s="1"/>
  <c r="W38" i="35"/>
  <c r="W37" i="35"/>
  <c r="W36" i="35"/>
  <c r="W35" i="35"/>
  <c r="W34" i="35"/>
  <c r="W33" i="35"/>
  <c r="W32" i="35"/>
  <c r="W31" i="35"/>
  <c r="AF28" i="35"/>
  <c r="AE28" i="35"/>
  <c r="AD28" i="35"/>
  <c r="AC28" i="35"/>
  <c r="AB28" i="35"/>
  <c r="AA28" i="35"/>
  <c r="Z28" i="35"/>
  <c r="Y28" i="35"/>
  <c r="X28" i="35"/>
  <c r="W28" i="35"/>
  <c r="V28" i="35"/>
  <c r="U28" i="35"/>
  <c r="T28" i="35"/>
  <c r="S28" i="35"/>
  <c r="R28" i="35"/>
  <c r="Q28" i="35"/>
  <c r="P28" i="35"/>
  <c r="O28" i="35"/>
  <c r="N28" i="35"/>
  <c r="M28" i="35"/>
  <c r="L28" i="35"/>
  <c r="K28" i="35"/>
  <c r="J28" i="35"/>
  <c r="I28" i="35"/>
  <c r="H28" i="35"/>
  <c r="G28" i="35"/>
  <c r="F28" i="35"/>
  <c r="E28" i="35"/>
  <c r="D28" i="35"/>
  <c r="C28" i="35"/>
  <c r="B28" i="35"/>
  <c r="AF27" i="35"/>
  <c r="AE27" i="35"/>
  <c r="AD27" i="35"/>
  <c r="AC27" i="35"/>
  <c r="AB27" i="35"/>
  <c r="AA27" i="35"/>
  <c r="Z27" i="35"/>
  <c r="Y27" i="35"/>
  <c r="X27" i="35"/>
  <c r="W27" i="35"/>
  <c r="V27" i="35"/>
  <c r="U27" i="35"/>
  <c r="T27" i="35"/>
  <c r="S27" i="35"/>
  <c r="R27" i="35"/>
  <c r="Q27" i="35"/>
  <c r="P27" i="35"/>
  <c r="O27" i="35"/>
  <c r="N27" i="35"/>
  <c r="M27" i="35"/>
  <c r="L27" i="35"/>
  <c r="K27" i="35"/>
  <c r="J27" i="35"/>
  <c r="I27" i="35"/>
  <c r="H27" i="35"/>
  <c r="G27" i="35"/>
  <c r="F27" i="35"/>
  <c r="E27" i="35"/>
  <c r="D27" i="35"/>
  <c r="C27" i="35"/>
  <c r="B27" i="35"/>
  <c r="AF26" i="35"/>
  <c r="AE26" i="35"/>
  <c r="AD26" i="35"/>
  <c r="AC26" i="35"/>
  <c r="AB26" i="35"/>
  <c r="AA26" i="35"/>
  <c r="Z26" i="35"/>
  <c r="Y26" i="35"/>
  <c r="X26" i="35"/>
  <c r="W26" i="35"/>
  <c r="V26" i="35"/>
  <c r="U26" i="35"/>
  <c r="T26" i="35"/>
  <c r="S26" i="35"/>
  <c r="R26" i="35"/>
  <c r="Q26" i="35"/>
  <c r="P26" i="35"/>
  <c r="O26" i="35"/>
  <c r="N26" i="35"/>
  <c r="M26" i="35"/>
  <c r="L26" i="35"/>
  <c r="K26" i="35"/>
  <c r="J26" i="35"/>
  <c r="I26" i="35"/>
  <c r="H26" i="35"/>
  <c r="G26" i="35"/>
  <c r="F26" i="35"/>
  <c r="E26" i="35"/>
  <c r="D26" i="35"/>
  <c r="C26" i="35"/>
  <c r="B26" i="35"/>
  <c r="AF25" i="35"/>
  <c r="AE25" i="35"/>
  <c r="AD25" i="35"/>
  <c r="AC25" i="35"/>
  <c r="AB25" i="35"/>
  <c r="AA25" i="35"/>
  <c r="Z25" i="35"/>
  <c r="Y25" i="35"/>
  <c r="X25" i="35"/>
  <c r="W25" i="35"/>
  <c r="V25" i="35"/>
  <c r="U25" i="35"/>
  <c r="T25" i="35"/>
  <c r="S25" i="35"/>
  <c r="R25" i="35"/>
  <c r="Q25" i="35"/>
  <c r="P25" i="35"/>
  <c r="O25" i="35"/>
  <c r="N25" i="35"/>
  <c r="M25" i="35"/>
  <c r="L25" i="35"/>
  <c r="K25" i="35"/>
  <c r="J25" i="35"/>
  <c r="I25" i="35"/>
  <c r="H25" i="35"/>
  <c r="G25" i="35"/>
  <c r="F25" i="35"/>
  <c r="E25" i="35"/>
  <c r="D25" i="35"/>
  <c r="C25" i="35"/>
  <c r="B25" i="35"/>
  <c r="AF24" i="35"/>
  <c r="AE24" i="35"/>
  <c r="AD24" i="35"/>
  <c r="AC24" i="35"/>
  <c r="AB24" i="35"/>
  <c r="AA24" i="35"/>
  <c r="Z24" i="35"/>
  <c r="Y24" i="35"/>
  <c r="X24" i="35"/>
  <c r="W24" i="35"/>
  <c r="V24" i="35"/>
  <c r="U24" i="35"/>
  <c r="T24" i="35"/>
  <c r="S24" i="35"/>
  <c r="R24" i="35"/>
  <c r="Q24" i="35"/>
  <c r="P24" i="35"/>
  <c r="O24" i="35"/>
  <c r="N24" i="35"/>
  <c r="M24" i="35"/>
  <c r="L24" i="35"/>
  <c r="K24" i="35"/>
  <c r="J24" i="35"/>
  <c r="I24" i="35"/>
  <c r="H24" i="35"/>
  <c r="G24" i="35"/>
  <c r="F24" i="35"/>
  <c r="E24" i="35"/>
  <c r="D24" i="35"/>
  <c r="C24" i="35"/>
  <c r="B24" i="35"/>
  <c r="AO17" i="35"/>
  <c r="AN17" i="35"/>
  <c r="AM17" i="35"/>
  <c r="AL17" i="35"/>
  <c r="AK17" i="35"/>
  <c r="AJ17" i="35"/>
  <c r="AO14" i="35"/>
  <c r="AN14" i="35"/>
  <c r="AM14" i="35"/>
  <c r="AL14" i="35"/>
  <c r="AK14" i="35"/>
  <c r="AJ14" i="35"/>
  <c r="AO12" i="35"/>
  <c r="AN12" i="35"/>
  <c r="AM12" i="35"/>
  <c r="AL12" i="35"/>
  <c r="AK12" i="35"/>
  <c r="AJ12" i="35"/>
  <c r="AU10" i="35"/>
  <c r="AT10" i="35"/>
  <c r="AR10" i="35"/>
  <c r="AO10" i="35"/>
  <c r="AN10" i="35"/>
  <c r="AM10" i="35"/>
  <c r="AL10" i="35"/>
  <c r="AK10" i="35"/>
  <c r="AJ10" i="35"/>
  <c r="AS10" i="35" s="1"/>
  <c r="AU8" i="35"/>
  <c r="AT8" i="35"/>
  <c r="AR8" i="35"/>
  <c r="AO8" i="35"/>
  <c r="AN8" i="35"/>
  <c r="AM8" i="35"/>
  <c r="AL8" i="35"/>
  <c r="AK8" i="35"/>
  <c r="AJ8" i="35"/>
  <c r="AS8" i="35" s="1"/>
  <c r="AU6" i="35"/>
  <c r="AT6" i="35"/>
  <c r="AR6" i="35"/>
  <c r="AO6" i="35"/>
  <c r="AN6" i="35"/>
  <c r="AM6" i="35"/>
  <c r="AL6" i="35"/>
  <c r="AK6" i="35"/>
  <c r="AJ6" i="35"/>
  <c r="AS6" i="35" s="1"/>
  <c r="AU4" i="35"/>
  <c r="AT4" i="35"/>
  <c r="AR4" i="35"/>
  <c r="AO4" i="35"/>
  <c r="AN4" i="35"/>
  <c r="AM4" i="35"/>
  <c r="AL4" i="35"/>
  <c r="AK4" i="35"/>
  <c r="AJ4" i="35"/>
  <c r="AS4" i="35" s="1"/>
  <c r="W40" i="28"/>
  <c r="W39" i="28"/>
  <c r="W38" i="28"/>
  <c r="W37" i="28"/>
  <c r="W36" i="28"/>
  <c r="W35" i="28"/>
  <c r="W34" i="28"/>
  <c r="W33" i="28"/>
  <c r="AF30" i="28"/>
  <c r="AE30" i="28"/>
  <c r="AD30" i="28"/>
  <c r="AC30" i="28"/>
  <c r="AB30" i="28"/>
  <c r="AA30" i="28"/>
  <c r="Z30" i="28"/>
  <c r="Y30" i="28"/>
  <c r="X30" i="28"/>
  <c r="W30" i="28"/>
  <c r="V30" i="28"/>
  <c r="U30" i="28"/>
  <c r="T30" i="28"/>
  <c r="S30" i="28"/>
  <c r="R30" i="28"/>
  <c r="Q30" i="28"/>
  <c r="P30" i="28"/>
  <c r="O30" i="28"/>
  <c r="N30" i="28"/>
  <c r="M30" i="28"/>
  <c r="L30" i="28"/>
  <c r="K30" i="28"/>
  <c r="J30" i="28"/>
  <c r="I30" i="28"/>
  <c r="H30" i="28"/>
  <c r="G30" i="28"/>
  <c r="F30" i="28"/>
  <c r="E30" i="28"/>
  <c r="D30" i="28"/>
  <c r="C30" i="28"/>
  <c r="B30" i="28"/>
  <c r="AF29" i="28"/>
  <c r="AE29" i="28"/>
  <c r="AD29" i="28"/>
  <c r="AC29" i="28"/>
  <c r="AB29" i="28"/>
  <c r="AA29" i="28"/>
  <c r="Z29" i="28"/>
  <c r="Y29" i="28"/>
  <c r="X29" i="28"/>
  <c r="W29" i="28"/>
  <c r="V29" i="28"/>
  <c r="U29" i="28"/>
  <c r="T29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9" i="28"/>
  <c r="C29" i="28"/>
  <c r="B29" i="28"/>
  <c r="AF28" i="28"/>
  <c r="AE28" i="28"/>
  <c r="AD28" i="28"/>
  <c r="AC28" i="28"/>
  <c r="AB28" i="28"/>
  <c r="AA28" i="28"/>
  <c r="Z28" i="28"/>
  <c r="Y28" i="28"/>
  <c r="X28" i="28"/>
  <c r="W28" i="28"/>
  <c r="V28" i="28"/>
  <c r="U28" i="28"/>
  <c r="T28" i="28"/>
  <c r="S28" i="28"/>
  <c r="R28" i="28"/>
  <c r="Q28" i="28"/>
  <c r="P28" i="28"/>
  <c r="O28" i="28"/>
  <c r="N28" i="28"/>
  <c r="M28" i="28"/>
  <c r="L28" i="28"/>
  <c r="K28" i="28"/>
  <c r="J28" i="28"/>
  <c r="I28" i="28"/>
  <c r="H28" i="28"/>
  <c r="G28" i="28"/>
  <c r="F28" i="28"/>
  <c r="E28" i="28"/>
  <c r="D28" i="28"/>
  <c r="C28" i="28"/>
  <c r="B28" i="28"/>
  <c r="AF27" i="28"/>
  <c r="AE27" i="28"/>
  <c r="AD27" i="28"/>
  <c r="AC27" i="28"/>
  <c r="AB27" i="28"/>
  <c r="AA27" i="28"/>
  <c r="Z27" i="28"/>
  <c r="Y27" i="28"/>
  <c r="X27" i="28"/>
  <c r="W27" i="28"/>
  <c r="V27" i="28"/>
  <c r="U27" i="28"/>
  <c r="T27" i="28"/>
  <c r="S27" i="28"/>
  <c r="R27" i="28"/>
  <c r="Q27" i="28"/>
  <c r="P27" i="28"/>
  <c r="O27" i="28"/>
  <c r="N27" i="28"/>
  <c r="M27" i="28"/>
  <c r="L27" i="28"/>
  <c r="K27" i="28"/>
  <c r="J27" i="28"/>
  <c r="I27" i="28"/>
  <c r="H27" i="28"/>
  <c r="G27" i="28"/>
  <c r="F27" i="28"/>
  <c r="E27" i="28"/>
  <c r="D27" i="28"/>
  <c r="C27" i="28"/>
  <c r="B27" i="28"/>
  <c r="AF26" i="28"/>
  <c r="AE26" i="28"/>
  <c r="AD26" i="28"/>
  <c r="AC26" i="28"/>
  <c r="AB26" i="28"/>
  <c r="AA26" i="28"/>
  <c r="Z26" i="28"/>
  <c r="Y26" i="28"/>
  <c r="X26" i="28"/>
  <c r="W26" i="28"/>
  <c r="V26" i="28"/>
  <c r="U26" i="28"/>
  <c r="T26" i="28"/>
  <c r="S26" i="28"/>
  <c r="R26" i="28"/>
  <c r="Q26" i="28"/>
  <c r="P26" i="28"/>
  <c r="O26" i="28"/>
  <c r="N26" i="28"/>
  <c r="M26" i="28"/>
  <c r="L26" i="28"/>
  <c r="K26" i="28"/>
  <c r="J26" i="28"/>
  <c r="I26" i="28"/>
  <c r="H26" i="28"/>
  <c r="G26" i="28"/>
  <c r="F26" i="28"/>
  <c r="E26" i="28"/>
  <c r="D26" i="28"/>
  <c r="C26" i="28"/>
  <c r="B26" i="28"/>
  <c r="AO21" i="28"/>
  <c r="AN21" i="28"/>
  <c r="AM21" i="28"/>
  <c r="AL21" i="28"/>
  <c r="AK21" i="28"/>
  <c r="AJ21" i="28"/>
  <c r="AO17" i="28"/>
  <c r="AN17" i="28"/>
  <c r="AM17" i="28"/>
  <c r="AL17" i="28"/>
  <c r="AK17" i="28"/>
  <c r="AJ17" i="28"/>
  <c r="AO14" i="28"/>
  <c r="AN14" i="28"/>
  <c r="AM14" i="28"/>
  <c r="AL14" i="28"/>
  <c r="AK14" i="28"/>
  <c r="AJ14" i="28"/>
  <c r="AO12" i="28"/>
  <c r="AN12" i="28"/>
  <c r="AM12" i="28"/>
  <c r="AL12" i="28"/>
  <c r="AK12" i="28"/>
  <c r="AJ12" i="28"/>
  <c r="AU10" i="28"/>
  <c r="AT10" i="28"/>
  <c r="AS10" i="28"/>
  <c r="AR10" i="28"/>
  <c r="AO10" i="28"/>
  <c r="AN10" i="28"/>
  <c r="AM10" i="28"/>
  <c r="AL10" i="28"/>
  <c r="AK10" i="28"/>
  <c r="AJ10" i="28"/>
  <c r="AU8" i="28"/>
  <c r="AT8" i="28"/>
  <c r="AS8" i="28"/>
  <c r="AR8" i="28"/>
  <c r="AO8" i="28"/>
  <c r="AN8" i="28"/>
  <c r="AM8" i="28"/>
  <c r="AL8" i="28"/>
  <c r="AK8" i="28"/>
  <c r="AJ8" i="28"/>
  <c r="AU6" i="28"/>
  <c r="AT6" i="28"/>
  <c r="AS6" i="28"/>
  <c r="AR6" i="28"/>
  <c r="AO6" i="28"/>
  <c r="AN6" i="28"/>
  <c r="AM6" i="28"/>
  <c r="AL6" i="28"/>
  <c r="AK6" i="28"/>
  <c r="AJ6" i="28"/>
  <c r="AU4" i="28"/>
  <c r="AT4" i="28"/>
  <c r="AS4" i="28"/>
  <c r="AR4" i="28"/>
  <c r="AO4" i="28"/>
  <c r="AN4" i="28"/>
  <c r="AM4" i="28"/>
  <c r="AL4" i="28"/>
  <c r="AK4" i="28"/>
  <c r="AJ4" i="28"/>
  <c r="W39" i="27"/>
  <c r="W38" i="27"/>
  <c r="W37" i="27"/>
  <c r="W36" i="27"/>
  <c r="W35" i="27"/>
  <c r="W34" i="27"/>
  <c r="W33" i="27"/>
  <c r="W32" i="27"/>
  <c r="AF29" i="27"/>
  <c r="AE29" i="27"/>
  <c r="AD29" i="27"/>
  <c r="AC29" i="27"/>
  <c r="AB29" i="27"/>
  <c r="AA29" i="27"/>
  <c r="Z29" i="27"/>
  <c r="Y29" i="27"/>
  <c r="X29" i="27"/>
  <c r="W29" i="27"/>
  <c r="V29" i="27"/>
  <c r="U29" i="27"/>
  <c r="T29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9" i="27"/>
  <c r="C29" i="27"/>
  <c r="B29" i="27"/>
  <c r="AF28" i="27"/>
  <c r="AE28" i="27"/>
  <c r="AD28" i="27"/>
  <c r="AC28" i="27"/>
  <c r="AB28" i="27"/>
  <c r="AA28" i="27"/>
  <c r="Z28" i="27"/>
  <c r="Y28" i="27"/>
  <c r="X28" i="27"/>
  <c r="W28" i="27"/>
  <c r="V28" i="27"/>
  <c r="U28" i="27"/>
  <c r="T28" i="27"/>
  <c r="S28" i="27"/>
  <c r="R28" i="27"/>
  <c r="Q28" i="27"/>
  <c r="P28" i="27"/>
  <c r="O28" i="27"/>
  <c r="N28" i="27"/>
  <c r="M28" i="27"/>
  <c r="L28" i="27"/>
  <c r="K28" i="27"/>
  <c r="J28" i="27"/>
  <c r="I28" i="27"/>
  <c r="H28" i="27"/>
  <c r="G28" i="27"/>
  <c r="F28" i="27"/>
  <c r="E28" i="27"/>
  <c r="D28" i="27"/>
  <c r="C28" i="27"/>
  <c r="B28" i="27"/>
  <c r="AF27" i="27"/>
  <c r="AE27" i="27"/>
  <c r="AD27" i="27"/>
  <c r="AC27" i="27"/>
  <c r="AB27" i="27"/>
  <c r="AA27" i="27"/>
  <c r="Z27" i="27"/>
  <c r="Y27" i="27"/>
  <c r="X27" i="27"/>
  <c r="W27" i="27"/>
  <c r="V27" i="27"/>
  <c r="U27" i="27"/>
  <c r="T27" i="27"/>
  <c r="S27" i="27"/>
  <c r="R27" i="27"/>
  <c r="Q27" i="27"/>
  <c r="P27" i="27"/>
  <c r="O27" i="27"/>
  <c r="N27" i="27"/>
  <c r="M27" i="27"/>
  <c r="L27" i="27"/>
  <c r="K27" i="27"/>
  <c r="J27" i="27"/>
  <c r="I27" i="27"/>
  <c r="H27" i="27"/>
  <c r="G27" i="27"/>
  <c r="F27" i="27"/>
  <c r="E27" i="27"/>
  <c r="D27" i="27"/>
  <c r="C27" i="27"/>
  <c r="B27" i="27"/>
  <c r="AF26" i="27"/>
  <c r="AE26" i="27"/>
  <c r="AD26" i="27"/>
  <c r="AC26" i="27"/>
  <c r="AB26" i="27"/>
  <c r="AA26" i="27"/>
  <c r="Z26" i="27"/>
  <c r="Y26" i="27"/>
  <c r="X26" i="27"/>
  <c r="W26" i="27"/>
  <c r="V26" i="27"/>
  <c r="U26" i="27"/>
  <c r="T26" i="27"/>
  <c r="S26" i="27"/>
  <c r="R26" i="27"/>
  <c r="Q26" i="27"/>
  <c r="P26" i="27"/>
  <c r="O26" i="27"/>
  <c r="N26" i="27"/>
  <c r="M26" i="27"/>
  <c r="L26" i="27"/>
  <c r="K26" i="27"/>
  <c r="J26" i="27"/>
  <c r="I26" i="27"/>
  <c r="H26" i="27"/>
  <c r="G26" i="27"/>
  <c r="F26" i="27"/>
  <c r="E26" i="27"/>
  <c r="D26" i="27"/>
  <c r="C26" i="27"/>
  <c r="B26" i="27"/>
  <c r="AF25" i="27"/>
  <c r="AE25" i="27"/>
  <c r="AD25" i="27"/>
  <c r="AC25" i="27"/>
  <c r="AB25" i="27"/>
  <c r="AA25" i="27"/>
  <c r="Z25" i="27"/>
  <c r="Y25" i="27"/>
  <c r="X25" i="27"/>
  <c r="W25" i="27"/>
  <c r="V25" i="27"/>
  <c r="U25" i="27"/>
  <c r="T25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F25" i="27"/>
  <c r="E25" i="27"/>
  <c r="D25" i="27"/>
  <c r="C25" i="27"/>
  <c r="B25" i="27"/>
  <c r="AO21" i="27"/>
  <c r="AN21" i="27"/>
  <c r="AM21" i="27"/>
  <c r="AL21" i="27"/>
  <c r="AK21" i="27"/>
  <c r="AJ21" i="27"/>
  <c r="AO17" i="27"/>
  <c r="AN17" i="27"/>
  <c r="AM17" i="27"/>
  <c r="AL17" i="27"/>
  <c r="AK17" i="27"/>
  <c r="AJ17" i="27"/>
  <c r="AO14" i="27"/>
  <c r="AN14" i="27"/>
  <c r="AM14" i="27"/>
  <c r="AL14" i="27"/>
  <c r="AK14" i="27"/>
  <c r="AJ14" i="27"/>
  <c r="AO12" i="27"/>
  <c r="AN12" i="27"/>
  <c r="AM12" i="27"/>
  <c r="AL12" i="27"/>
  <c r="AK12" i="27"/>
  <c r="AJ12" i="27"/>
  <c r="AU10" i="27"/>
  <c r="AT10" i="27"/>
  <c r="AS10" i="27"/>
  <c r="AR10" i="27"/>
  <c r="AO10" i="27"/>
  <c r="AN10" i="27"/>
  <c r="AM10" i="27"/>
  <c r="AL10" i="27"/>
  <c r="AK10" i="27"/>
  <c r="AJ10" i="27"/>
  <c r="AU8" i="27"/>
  <c r="AT8" i="27"/>
  <c r="AR8" i="27"/>
  <c r="AO8" i="27"/>
  <c r="AN8" i="27"/>
  <c r="AM8" i="27"/>
  <c r="AL8" i="27"/>
  <c r="AK8" i="27"/>
  <c r="AJ8" i="27"/>
  <c r="AS8" i="27" s="1"/>
  <c r="AU6" i="27"/>
  <c r="AT6" i="27"/>
  <c r="AS6" i="27"/>
  <c r="AR6" i="27"/>
  <c r="AO6" i="27"/>
  <c r="AN6" i="27"/>
  <c r="AM6" i="27"/>
  <c r="AL6" i="27"/>
  <c r="AK6" i="27"/>
  <c r="AJ6" i="27"/>
  <c r="AU4" i="27"/>
  <c r="AT4" i="27"/>
  <c r="AR4" i="27"/>
  <c r="AO4" i="27"/>
  <c r="AN4" i="27"/>
  <c r="AM4" i="27"/>
  <c r="AL4" i="27"/>
  <c r="AK4" i="27"/>
  <c r="AJ4" i="27"/>
  <c r="AS4" i="27" s="1"/>
  <c r="W41" i="26"/>
  <c r="W40" i="26"/>
  <c r="W39" i="26"/>
  <c r="W38" i="26"/>
  <c r="W37" i="26"/>
  <c r="W36" i="26"/>
  <c r="W35" i="26"/>
  <c r="W34" i="26"/>
  <c r="AF31" i="26"/>
  <c r="AE31" i="26"/>
  <c r="AD31" i="26"/>
  <c r="AC31" i="26"/>
  <c r="AB31" i="26"/>
  <c r="AA31" i="26"/>
  <c r="Z31" i="26"/>
  <c r="Y31" i="26"/>
  <c r="X31" i="26"/>
  <c r="W31" i="26"/>
  <c r="V31" i="26"/>
  <c r="U31" i="26"/>
  <c r="T31" i="26"/>
  <c r="S31" i="26"/>
  <c r="R31" i="26"/>
  <c r="Q31" i="26"/>
  <c r="P31" i="26"/>
  <c r="O31" i="26"/>
  <c r="N31" i="26"/>
  <c r="M31" i="26"/>
  <c r="L31" i="26"/>
  <c r="K31" i="26"/>
  <c r="J31" i="26"/>
  <c r="I31" i="26"/>
  <c r="H31" i="26"/>
  <c r="G31" i="26"/>
  <c r="F31" i="26"/>
  <c r="E31" i="26"/>
  <c r="D31" i="26"/>
  <c r="C31" i="26"/>
  <c r="B31" i="26"/>
  <c r="AF30" i="26"/>
  <c r="AE30" i="26"/>
  <c r="AD30" i="26"/>
  <c r="AC30" i="26"/>
  <c r="AB30" i="26"/>
  <c r="AA30" i="26"/>
  <c r="Z30" i="26"/>
  <c r="Y30" i="26"/>
  <c r="X30" i="26"/>
  <c r="W30" i="26"/>
  <c r="V30" i="26"/>
  <c r="U30" i="26"/>
  <c r="T30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F30" i="26"/>
  <c r="E30" i="26"/>
  <c r="D30" i="26"/>
  <c r="C30" i="26"/>
  <c r="B30" i="26"/>
  <c r="AF29" i="26"/>
  <c r="AE29" i="26"/>
  <c r="AD29" i="26"/>
  <c r="AC29" i="26"/>
  <c r="AB29" i="26"/>
  <c r="AA29" i="26"/>
  <c r="Z29" i="26"/>
  <c r="Y29" i="26"/>
  <c r="X29" i="26"/>
  <c r="W29" i="26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29" i="26"/>
  <c r="B29" i="26"/>
  <c r="AF28" i="26"/>
  <c r="AE28" i="26"/>
  <c r="AD28" i="26"/>
  <c r="AC28" i="26"/>
  <c r="AB28" i="26"/>
  <c r="AA28" i="26"/>
  <c r="Z28" i="26"/>
  <c r="Y28" i="26"/>
  <c r="X28" i="26"/>
  <c r="W28" i="26"/>
  <c r="V28" i="26"/>
  <c r="U28" i="26"/>
  <c r="T28" i="26"/>
  <c r="S28" i="26"/>
  <c r="R28" i="26"/>
  <c r="Q28" i="26"/>
  <c r="P28" i="26"/>
  <c r="O28" i="26"/>
  <c r="N28" i="26"/>
  <c r="M28" i="26"/>
  <c r="L28" i="26"/>
  <c r="K28" i="26"/>
  <c r="J28" i="26"/>
  <c r="I28" i="26"/>
  <c r="H28" i="26"/>
  <c r="G28" i="26"/>
  <c r="F28" i="26"/>
  <c r="E28" i="26"/>
  <c r="D28" i="26"/>
  <c r="C28" i="26"/>
  <c r="B28" i="26"/>
  <c r="AF27" i="26"/>
  <c r="AE27" i="26"/>
  <c r="AD27" i="26"/>
  <c r="AC27" i="26"/>
  <c r="AB27" i="26"/>
  <c r="AA27" i="26"/>
  <c r="Z27" i="26"/>
  <c r="Y27" i="26"/>
  <c r="X27" i="26"/>
  <c r="W27" i="26"/>
  <c r="V27" i="26"/>
  <c r="U27" i="26"/>
  <c r="T27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B27" i="26"/>
  <c r="AO21" i="26"/>
  <c r="AN21" i="26"/>
  <c r="AM21" i="26"/>
  <c r="AL21" i="26"/>
  <c r="AK21" i="26"/>
  <c r="AJ21" i="26"/>
  <c r="AO17" i="26"/>
  <c r="AN17" i="26"/>
  <c r="AM17" i="26"/>
  <c r="AL17" i="26"/>
  <c r="AK17" i="26"/>
  <c r="AJ17" i="26"/>
  <c r="AO14" i="26"/>
  <c r="AN14" i="26"/>
  <c r="AM14" i="26"/>
  <c r="AL14" i="26"/>
  <c r="AK14" i="26"/>
  <c r="AJ14" i="26"/>
  <c r="AO12" i="26"/>
  <c r="AN12" i="26"/>
  <c r="AM12" i="26"/>
  <c r="AL12" i="26"/>
  <c r="AK12" i="26"/>
  <c r="AJ12" i="26"/>
  <c r="AU10" i="26"/>
  <c r="AT10" i="26"/>
  <c r="AR10" i="26"/>
  <c r="AO10" i="26"/>
  <c r="AN10" i="26"/>
  <c r="AM10" i="26"/>
  <c r="AL10" i="26"/>
  <c r="AK10" i="26"/>
  <c r="AJ10" i="26"/>
  <c r="AS10" i="26" s="1"/>
  <c r="AU8" i="26"/>
  <c r="AT8" i="26"/>
  <c r="AR8" i="26"/>
  <c r="AO8" i="26"/>
  <c r="AN8" i="26"/>
  <c r="AM8" i="26"/>
  <c r="AL8" i="26"/>
  <c r="AK8" i="26"/>
  <c r="AJ8" i="26"/>
  <c r="AS8" i="26" s="1"/>
  <c r="AU6" i="26"/>
  <c r="AT6" i="26"/>
  <c r="AR6" i="26"/>
  <c r="AO6" i="26"/>
  <c r="AN6" i="26"/>
  <c r="AM6" i="26"/>
  <c r="AL6" i="26"/>
  <c r="AK6" i="26"/>
  <c r="AJ6" i="26"/>
  <c r="AS6" i="26" s="1"/>
  <c r="AU4" i="26"/>
  <c r="AT4" i="26"/>
  <c r="AR4" i="26"/>
  <c r="AO4" i="26"/>
  <c r="AN4" i="26"/>
  <c r="AM4" i="26"/>
  <c r="AL4" i="26"/>
  <c r="AK4" i="26"/>
  <c r="AJ4" i="26"/>
  <c r="AS4" i="26" s="1"/>
  <c r="W39" i="23"/>
  <c r="W38" i="23"/>
  <c r="W37" i="23"/>
  <c r="W36" i="23"/>
  <c r="W35" i="23"/>
  <c r="W34" i="23"/>
  <c r="W33" i="23"/>
  <c r="W32" i="23"/>
  <c r="AF29" i="23"/>
  <c r="AE29" i="23"/>
  <c r="AD29" i="23"/>
  <c r="AC29" i="23"/>
  <c r="AB29" i="23"/>
  <c r="AA29" i="23"/>
  <c r="Z29" i="23"/>
  <c r="Y29" i="23"/>
  <c r="X29" i="23"/>
  <c r="W29" i="23"/>
  <c r="V29" i="23"/>
  <c r="U29" i="23"/>
  <c r="T29" i="23"/>
  <c r="S29" i="23"/>
  <c r="R29" i="23"/>
  <c r="Q29" i="23"/>
  <c r="P29" i="23"/>
  <c r="O29" i="23"/>
  <c r="N29" i="23"/>
  <c r="M29" i="23"/>
  <c r="L29" i="23"/>
  <c r="K29" i="23"/>
  <c r="J29" i="23"/>
  <c r="I29" i="23"/>
  <c r="H29" i="23"/>
  <c r="G29" i="23"/>
  <c r="F29" i="23"/>
  <c r="E29" i="23"/>
  <c r="D29" i="23"/>
  <c r="C29" i="23"/>
  <c r="B29" i="23"/>
  <c r="AF28" i="23"/>
  <c r="AE28" i="23"/>
  <c r="AD28" i="23"/>
  <c r="AC28" i="23"/>
  <c r="AB28" i="23"/>
  <c r="AA28" i="23"/>
  <c r="Z28" i="23"/>
  <c r="Y28" i="23"/>
  <c r="X28" i="23"/>
  <c r="W28" i="23"/>
  <c r="V28" i="23"/>
  <c r="U28" i="23"/>
  <c r="T28" i="23"/>
  <c r="S28" i="23"/>
  <c r="R28" i="23"/>
  <c r="Q28" i="23"/>
  <c r="P28" i="23"/>
  <c r="O28" i="23"/>
  <c r="N28" i="23"/>
  <c r="M28" i="23"/>
  <c r="L28" i="23"/>
  <c r="K28" i="23"/>
  <c r="J28" i="23"/>
  <c r="I28" i="23"/>
  <c r="H28" i="23"/>
  <c r="G28" i="23"/>
  <c r="F28" i="23"/>
  <c r="E28" i="23"/>
  <c r="D28" i="23"/>
  <c r="C28" i="23"/>
  <c r="B28" i="23"/>
  <c r="AF27" i="23"/>
  <c r="AE27" i="23"/>
  <c r="AD27" i="23"/>
  <c r="AC27" i="23"/>
  <c r="AB27" i="23"/>
  <c r="AA27" i="23"/>
  <c r="Z27" i="23"/>
  <c r="Y27" i="23"/>
  <c r="X27" i="23"/>
  <c r="W27" i="23"/>
  <c r="V27" i="23"/>
  <c r="U27" i="23"/>
  <c r="T27" i="23"/>
  <c r="S27" i="23"/>
  <c r="R27" i="23"/>
  <c r="Q27" i="23"/>
  <c r="P27" i="23"/>
  <c r="O27" i="23"/>
  <c r="N27" i="23"/>
  <c r="M27" i="23"/>
  <c r="L27" i="23"/>
  <c r="K27" i="23"/>
  <c r="J27" i="23"/>
  <c r="I27" i="23"/>
  <c r="H27" i="23"/>
  <c r="G27" i="23"/>
  <c r="F27" i="23"/>
  <c r="E27" i="23"/>
  <c r="D27" i="23"/>
  <c r="C27" i="23"/>
  <c r="B27" i="23"/>
  <c r="AF26" i="23"/>
  <c r="AE26" i="23"/>
  <c r="AD26" i="23"/>
  <c r="AC26" i="23"/>
  <c r="AB26" i="23"/>
  <c r="AA26" i="23"/>
  <c r="Z26" i="23"/>
  <c r="Y26" i="23"/>
  <c r="X26" i="23"/>
  <c r="W26" i="23"/>
  <c r="V26" i="23"/>
  <c r="U26" i="23"/>
  <c r="T26" i="23"/>
  <c r="S26" i="23"/>
  <c r="R26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E26" i="23"/>
  <c r="D26" i="23"/>
  <c r="C26" i="23"/>
  <c r="B26" i="23"/>
  <c r="AF25" i="23"/>
  <c r="AE25" i="23"/>
  <c r="AD25" i="23"/>
  <c r="AC25" i="23"/>
  <c r="AB25" i="23"/>
  <c r="AA25" i="23"/>
  <c r="Z25" i="23"/>
  <c r="Y25" i="23"/>
  <c r="X25" i="23"/>
  <c r="W25" i="23"/>
  <c r="V25" i="23"/>
  <c r="U25" i="23"/>
  <c r="T25" i="23"/>
  <c r="S25" i="23"/>
  <c r="R25" i="23"/>
  <c r="Q25" i="23"/>
  <c r="P25" i="23"/>
  <c r="O25" i="23"/>
  <c r="N25" i="23"/>
  <c r="M25" i="23"/>
  <c r="L25" i="23"/>
  <c r="K25" i="23"/>
  <c r="J25" i="23"/>
  <c r="I25" i="23"/>
  <c r="H25" i="23"/>
  <c r="G25" i="23"/>
  <c r="F25" i="23"/>
  <c r="E25" i="23"/>
  <c r="D25" i="23"/>
  <c r="C25" i="23"/>
  <c r="B25" i="23"/>
  <c r="AO21" i="23"/>
  <c r="AN21" i="23"/>
  <c r="AM21" i="23"/>
  <c r="AL21" i="23"/>
  <c r="AK21" i="23"/>
  <c r="AJ21" i="23"/>
  <c r="AO17" i="23"/>
  <c r="AN17" i="23"/>
  <c r="AM17" i="23"/>
  <c r="AL17" i="23"/>
  <c r="AK17" i="23"/>
  <c r="AJ17" i="23"/>
  <c r="AO14" i="23"/>
  <c r="AN14" i="23"/>
  <c r="AM14" i="23"/>
  <c r="AL14" i="23"/>
  <c r="AK14" i="23"/>
  <c r="AJ14" i="23"/>
  <c r="AO12" i="23"/>
  <c r="AN12" i="23"/>
  <c r="AM12" i="23"/>
  <c r="AL12" i="23"/>
  <c r="AK12" i="23"/>
  <c r="AJ12" i="23"/>
  <c r="AU10" i="23"/>
  <c r="AT10" i="23"/>
  <c r="AR10" i="23"/>
  <c r="AO10" i="23"/>
  <c r="AN10" i="23"/>
  <c r="AM10" i="23"/>
  <c r="AL10" i="23"/>
  <c r="AK10" i="23"/>
  <c r="AJ10" i="23"/>
  <c r="AS10" i="23" s="1"/>
  <c r="AU8" i="23"/>
  <c r="AT8" i="23"/>
  <c r="AS8" i="23"/>
  <c r="AR8" i="23"/>
  <c r="AO8" i="23"/>
  <c r="AN8" i="23"/>
  <c r="AM8" i="23"/>
  <c r="AL8" i="23"/>
  <c r="AK8" i="23"/>
  <c r="AJ8" i="23"/>
  <c r="AU6" i="23"/>
  <c r="AT6" i="23"/>
  <c r="AR6" i="23"/>
  <c r="AO6" i="23"/>
  <c r="AN6" i="23"/>
  <c r="AM6" i="23"/>
  <c r="AL6" i="23"/>
  <c r="AK6" i="23"/>
  <c r="AJ6" i="23"/>
  <c r="AS6" i="23" s="1"/>
  <c r="AU4" i="23"/>
  <c r="AT4" i="23"/>
  <c r="AS4" i="23"/>
  <c r="AR4" i="23"/>
  <c r="AO4" i="23"/>
  <c r="AN4" i="23"/>
  <c r="AM4" i="23"/>
  <c r="AL4" i="23"/>
  <c r="AK4" i="23"/>
  <c r="AJ4" i="23"/>
  <c r="W39" i="22"/>
  <c r="W38" i="22"/>
  <c r="W37" i="22"/>
  <c r="W36" i="22"/>
  <c r="W35" i="22"/>
  <c r="W34" i="22"/>
  <c r="W33" i="22"/>
  <c r="W32" i="22"/>
  <c r="AF29" i="22"/>
  <c r="AE29" i="22"/>
  <c r="AD29" i="22"/>
  <c r="AC29" i="22"/>
  <c r="AB29" i="22"/>
  <c r="AA29" i="22"/>
  <c r="Z29" i="22"/>
  <c r="Y29" i="22"/>
  <c r="X29" i="22"/>
  <c r="W29" i="22"/>
  <c r="V29" i="22"/>
  <c r="U29" i="22"/>
  <c r="T29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9" i="22"/>
  <c r="C29" i="22"/>
  <c r="B29" i="22"/>
  <c r="AF28" i="22"/>
  <c r="AE28" i="22"/>
  <c r="AD28" i="22"/>
  <c r="AC28" i="22"/>
  <c r="AB28" i="22"/>
  <c r="AA28" i="22"/>
  <c r="Z28" i="22"/>
  <c r="Y28" i="22"/>
  <c r="X28" i="22"/>
  <c r="W28" i="22"/>
  <c r="V28" i="22"/>
  <c r="U28" i="22"/>
  <c r="T28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C28" i="22"/>
  <c r="B28" i="22"/>
  <c r="AF27" i="22"/>
  <c r="AE27" i="22"/>
  <c r="AD27" i="22"/>
  <c r="AC27" i="22"/>
  <c r="AB27" i="22"/>
  <c r="AA27" i="22"/>
  <c r="Z27" i="22"/>
  <c r="Y27" i="22"/>
  <c r="X27" i="22"/>
  <c r="W27" i="22"/>
  <c r="V27" i="22"/>
  <c r="U27" i="22"/>
  <c r="T27" i="22"/>
  <c r="S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F27" i="22"/>
  <c r="E27" i="22"/>
  <c r="D27" i="22"/>
  <c r="C27" i="22"/>
  <c r="B27" i="22"/>
  <c r="AF26" i="22"/>
  <c r="AE26" i="22"/>
  <c r="AD26" i="22"/>
  <c r="AC26" i="22"/>
  <c r="AB26" i="22"/>
  <c r="AA26" i="22"/>
  <c r="Z26" i="22"/>
  <c r="Y26" i="22"/>
  <c r="X26" i="22"/>
  <c r="W26" i="22"/>
  <c r="V26" i="22"/>
  <c r="U26" i="22"/>
  <c r="T26" i="22"/>
  <c r="S26" i="22"/>
  <c r="R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E26" i="22"/>
  <c r="D26" i="22"/>
  <c r="C26" i="22"/>
  <c r="B26" i="22"/>
  <c r="AF25" i="22"/>
  <c r="AE25" i="22"/>
  <c r="AD25" i="22"/>
  <c r="AC25" i="22"/>
  <c r="AB25" i="22"/>
  <c r="AA25" i="22"/>
  <c r="Z25" i="22"/>
  <c r="Y25" i="22"/>
  <c r="X25" i="22"/>
  <c r="W25" i="22"/>
  <c r="V25" i="22"/>
  <c r="U25" i="22"/>
  <c r="T25" i="22"/>
  <c r="S25" i="22"/>
  <c r="R25" i="22"/>
  <c r="Q25" i="22"/>
  <c r="P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B25" i="22"/>
  <c r="AO21" i="22"/>
  <c r="AN21" i="22"/>
  <c r="AM21" i="22"/>
  <c r="AL21" i="22"/>
  <c r="AK21" i="22"/>
  <c r="AJ21" i="22"/>
  <c r="AO17" i="22"/>
  <c r="AN17" i="22"/>
  <c r="AM17" i="22"/>
  <c r="AL17" i="22"/>
  <c r="AK17" i="22"/>
  <c r="AJ17" i="22"/>
  <c r="AO14" i="22"/>
  <c r="AN14" i="22"/>
  <c r="AM14" i="22"/>
  <c r="AL14" i="22"/>
  <c r="AK14" i="22"/>
  <c r="AJ14" i="22"/>
  <c r="AO12" i="22"/>
  <c r="AN12" i="22"/>
  <c r="AM12" i="22"/>
  <c r="AL12" i="22"/>
  <c r="AK12" i="22"/>
  <c r="AJ12" i="22"/>
  <c r="AU10" i="22"/>
  <c r="AT10" i="22"/>
  <c r="AS10" i="22"/>
  <c r="AR10" i="22"/>
  <c r="AO10" i="22"/>
  <c r="AN10" i="22"/>
  <c r="AM10" i="22"/>
  <c r="AL10" i="22"/>
  <c r="AK10" i="22"/>
  <c r="AJ10" i="22"/>
  <c r="AU8" i="22"/>
  <c r="AT8" i="22"/>
  <c r="AR8" i="22"/>
  <c r="AO8" i="22"/>
  <c r="AN8" i="22"/>
  <c r="AM8" i="22"/>
  <c r="AL8" i="22"/>
  <c r="AK8" i="22"/>
  <c r="AJ8" i="22"/>
  <c r="AS8" i="22" s="1"/>
  <c r="AU6" i="22"/>
  <c r="AT6" i="22"/>
  <c r="AS6" i="22"/>
  <c r="AR6" i="22"/>
  <c r="AO6" i="22"/>
  <c r="AN6" i="22"/>
  <c r="AM6" i="22"/>
  <c r="AL6" i="22"/>
  <c r="AK6" i="22"/>
  <c r="AJ6" i="22"/>
  <c r="AU4" i="22"/>
  <c r="AT4" i="22"/>
  <c r="AR4" i="22"/>
  <c r="AO4" i="22"/>
  <c r="AN4" i="22"/>
  <c r="AM4" i="22"/>
  <c r="AL4" i="22"/>
  <c r="AK4" i="22"/>
  <c r="AJ4" i="22"/>
  <c r="AS4" i="22" s="1"/>
  <c r="W39" i="24"/>
  <c r="W38" i="24"/>
  <c r="W37" i="24"/>
  <c r="W36" i="24"/>
  <c r="W35" i="24"/>
  <c r="W34" i="24"/>
  <c r="W33" i="24"/>
  <c r="W32" i="24"/>
  <c r="AF29" i="24"/>
  <c r="AE29" i="24"/>
  <c r="AD29" i="24"/>
  <c r="AC29" i="24"/>
  <c r="AB29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9" i="24"/>
  <c r="C29" i="24"/>
  <c r="B29" i="24"/>
  <c r="AF28" i="24"/>
  <c r="AE28" i="24"/>
  <c r="AD28" i="24"/>
  <c r="AC28" i="24"/>
  <c r="AB28" i="24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C28" i="24"/>
  <c r="B28" i="24"/>
  <c r="AF27" i="24"/>
  <c r="AE27" i="24"/>
  <c r="AD27" i="24"/>
  <c r="AC27" i="24"/>
  <c r="AB27" i="24"/>
  <c r="AA27" i="24"/>
  <c r="Z27" i="24"/>
  <c r="Y27" i="24"/>
  <c r="X27" i="24"/>
  <c r="W27" i="24"/>
  <c r="V27" i="24"/>
  <c r="U27" i="24"/>
  <c r="T27" i="24"/>
  <c r="S27" i="24"/>
  <c r="R27" i="24"/>
  <c r="Q27" i="24"/>
  <c r="P27" i="24"/>
  <c r="O27" i="24"/>
  <c r="N27" i="24"/>
  <c r="M27" i="24"/>
  <c r="L27" i="24"/>
  <c r="K27" i="24"/>
  <c r="J27" i="24"/>
  <c r="I27" i="24"/>
  <c r="H27" i="24"/>
  <c r="G27" i="24"/>
  <c r="F27" i="24"/>
  <c r="E27" i="24"/>
  <c r="D27" i="24"/>
  <c r="C27" i="24"/>
  <c r="B27" i="24"/>
  <c r="AF26" i="24"/>
  <c r="AE26" i="24"/>
  <c r="AD26" i="24"/>
  <c r="AC26" i="24"/>
  <c r="AB26" i="24"/>
  <c r="AA26" i="24"/>
  <c r="Z26" i="24"/>
  <c r="Y26" i="24"/>
  <c r="X26" i="24"/>
  <c r="W26" i="24"/>
  <c r="V26" i="24"/>
  <c r="U26" i="24"/>
  <c r="T26" i="24"/>
  <c r="S26" i="24"/>
  <c r="R26" i="24"/>
  <c r="Q26" i="24"/>
  <c r="P26" i="24"/>
  <c r="O26" i="24"/>
  <c r="N26" i="24"/>
  <c r="M26" i="24"/>
  <c r="L26" i="24"/>
  <c r="K26" i="24"/>
  <c r="J26" i="24"/>
  <c r="I26" i="24"/>
  <c r="H26" i="24"/>
  <c r="G26" i="24"/>
  <c r="F26" i="24"/>
  <c r="E26" i="24"/>
  <c r="D26" i="24"/>
  <c r="C26" i="24"/>
  <c r="B26" i="24"/>
  <c r="AF25" i="24"/>
  <c r="AE25" i="24"/>
  <c r="AD25" i="24"/>
  <c r="AC25" i="24"/>
  <c r="AB25" i="24"/>
  <c r="AA25" i="24"/>
  <c r="Z25" i="24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I25" i="24"/>
  <c r="H25" i="24"/>
  <c r="G25" i="24"/>
  <c r="F25" i="24"/>
  <c r="E25" i="24"/>
  <c r="D25" i="24"/>
  <c r="C25" i="24"/>
  <c r="B25" i="24"/>
  <c r="AO21" i="24"/>
  <c r="AN21" i="24"/>
  <c r="AM21" i="24"/>
  <c r="AL21" i="24"/>
  <c r="AK21" i="24"/>
  <c r="AJ21" i="24"/>
  <c r="AO17" i="24"/>
  <c r="AN17" i="24"/>
  <c r="AM17" i="24"/>
  <c r="AL17" i="24"/>
  <c r="AK17" i="24"/>
  <c r="AJ17" i="24"/>
  <c r="AO14" i="24"/>
  <c r="AN14" i="24"/>
  <c r="AM14" i="24"/>
  <c r="AL14" i="24"/>
  <c r="AK14" i="24"/>
  <c r="AJ14" i="24"/>
  <c r="AO12" i="24"/>
  <c r="AN12" i="24"/>
  <c r="AM12" i="24"/>
  <c r="AL12" i="24"/>
  <c r="AK12" i="24"/>
  <c r="AJ12" i="24"/>
  <c r="AU10" i="24"/>
  <c r="AT10" i="24"/>
  <c r="AR10" i="24"/>
  <c r="AO10" i="24"/>
  <c r="AN10" i="24"/>
  <c r="AM10" i="24"/>
  <c r="AL10" i="24"/>
  <c r="AK10" i="24"/>
  <c r="AJ10" i="24"/>
  <c r="AS10" i="24" s="1"/>
  <c r="AU8" i="24"/>
  <c r="AT8" i="24"/>
  <c r="AR8" i="24"/>
  <c r="AO8" i="24"/>
  <c r="AN8" i="24"/>
  <c r="AM8" i="24"/>
  <c r="AL8" i="24"/>
  <c r="AK8" i="24"/>
  <c r="AJ8" i="24"/>
  <c r="AS8" i="24" s="1"/>
  <c r="AU6" i="24"/>
  <c r="AT6" i="24"/>
  <c r="AR6" i="24"/>
  <c r="AO6" i="24"/>
  <c r="AN6" i="24"/>
  <c r="AM6" i="24"/>
  <c r="AL6" i="24"/>
  <c r="AK6" i="24"/>
  <c r="AJ6" i="24"/>
  <c r="AS6" i="24" s="1"/>
  <c r="AU4" i="24"/>
  <c r="AT4" i="24"/>
  <c r="AR4" i="24"/>
  <c r="AO4" i="24"/>
  <c r="AN4" i="24"/>
  <c r="AM4" i="24"/>
  <c r="AL4" i="24"/>
  <c r="AK4" i="24"/>
  <c r="AJ4" i="24"/>
  <c r="AS4" i="24" s="1"/>
  <c r="W39" i="20"/>
  <c r="W38" i="20"/>
  <c r="W37" i="20"/>
  <c r="W36" i="20"/>
  <c r="W35" i="20"/>
  <c r="W34" i="20"/>
  <c r="W33" i="20"/>
  <c r="W32" i="20"/>
  <c r="AF29" i="20"/>
  <c r="AE29" i="20"/>
  <c r="AD29" i="20"/>
  <c r="AC29" i="20"/>
  <c r="AB29" i="20"/>
  <c r="AA29" i="20"/>
  <c r="Z29" i="20"/>
  <c r="Y29" i="20"/>
  <c r="X29" i="20"/>
  <c r="W29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C29" i="20"/>
  <c r="B29" i="20"/>
  <c r="AF28" i="20"/>
  <c r="AE28" i="20"/>
  <c r="AD28" i="20"/>
  <c r="AC28" i="20"/>
  <c r="AB28" i="20"/>
  <c r="AA28" i="20"/>
  <c r="Z28" i="20"/>
  <c r="Y28" i="20"/>
  <c r="X28" i="20"/>
  <c r="W28" i="20"/>
  <c r="V28" i="20"/>
  <c r="U28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B28" i="20"/>
  <c r="AF27" i="20"/>
  <c r="AE27" i="20"/>
  <c r="AD27" i="20"/>
  <c r="AC27" i="20"/>
  <c r="AB27" i="20"/>
  <c r="AA27" i="20"/>
  <c r="Z27" i="20"/>
  <c r="Y27" i="20"/>
  <c r="X27" i="20"/>
  <c r="W27" i="20"/>
  <c r="V27" i="20"/>
  <c r="U27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F27" i="20"/>
  <c r="E27" i="20"/>
  <c r="D27" i="20"/>
  <c r="C27" i="20"/>
  <c r="B27" i="20"/>
  <c r="AF26" i="20"/>
  <c r="AE26" i="20"/>
  <c r="AD26" i="20"/>
  <c r="AC26" i="20"/>
  <c r="AB26" i="20"/>
  <c r="AA26" i="20"/>
  <c r="Z26" i="20"/>
  <c r="Y26" i="20"/>
  <c r="X26" i="20"/>
  <c r="W26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D26" i="20"/>
  <c r="C26" i="20"/>
  <c r="B26" i="20"/>
  <c r="AF25" i="20"/>
  <c r="AE25" i="20"/>
  <c r="AD25" i="20"/>
  <c r="AC25" i="20"/>
  <c r="AB25" i="20"/>
  <c r="AA25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C25" i="20"/>
  <c r="B25" i="20"/>
  <c r="AO21" i="20"/>
  <c r="AN21" i="20"/>
  <c r="AM21" i="20"/>
  <c r="AL21" i="20"/>
  <c r="AK21" i="20"/>
  <c r="AJ21" i="20"/>
  <c r="AO17" i="20"/>
  <c r="AN17" i="20"/>
  <c r="AM17" i="20"/>
  <c r="AL17" i="20"/>
  <c r="AK17" i="20"/>
  <c r="AJ17" i="20"/>
  <c r="AO14" i="20"/>
  <c r="AN14" i="20"/>
  <c r="AM14" i="20"/>
  <c r="AL14" i="20"/>
  <c r="AK14" i="20"/>
  <c r="AJ14" i="20"/>
  <c r="AO12" i="20"/>
  <c r="AN12" i="20"/>
  <c r="AM12" i="20"/>
  <c r="AL12" i="20"/>
  <c r="AK12" i="20"/>
  <c r="AJ12" i="20"/>
  <c r="AU10" i="20"/>
  <c r="AT10" i="20"/>
  <c r="AR10" i="20"/>
  <c r="AO10" i="20"/>
  <c r="AN10" i="20"/>
  <c r="AM10" i="20"/>
  <c r="AL10" i="20"/>
  <c r="AK10" i="20"/>
  <c r="AJ10" i="20"/>
  <c r="AS10" i="20" s="1"/>
  <c r="AU8" i="20"/>
  <c r="AT8" i="20"/>
  <c r="AS8" i="20"/>
  <c r="AR8" i="20"/>
  <c r="AO8" i="20"/>
  <c r="AN8" i="20"/>
  <c r="AM8" i="20"/>
  <c r="AL8" i="20"/>
  <c r="AK8" i="20"/>
  <c r="AJ8" i="20"/>
  <c r="AU6" i="20"/>
  <c r="AT6" i="20"/>
  <c r="AR6" i="20"/>
  <c r="AO6" i="20"/>
  <c r="AN6" i="20"/>
  <c r="AM6" i="20"/>
  <c r="AL6" i="20"/>
  <c r="AK6" i="20"/>
  <c r="AJ6" i="20"/>
  <c r="AS6" i="20" s="1"/>
  <c r="AU4" i="20"/>
  <c r="AT4" i="20"/>
  <c r="AS4" i="20"/>
  <c r="AR4" i="20"/>
  <c r="AO4" i="20"/>
  <c r="AN4" i="20"/>
  <c r="AM4" i="20"/>
  <c r="AL4" i="20"/>
  <c r="AK4" i="20"/>
  <c r="AJ4" i="20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B29" i="17"/>
  <c r="AF28" i="17"/>
  <c r="AE28" i="17"/>
  <c r="AD28" i="17"/>
  <c r="AC28" i="17"/>
  <c r="AB28" i="17"/>
  <c r="AA28" i="17"/>
  <c r="Z28" i="17"/>
  <c r="Y28" i="17"/>
  <c r="X28" i="17"/>
  <c r="W28" i="17"/>
  <c r="V28" i="17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B28" i="17"/>
  <c r="AF27" i="17"/>
  <c r="AE27" i="17"/>
  <c r="AD27" i="17"/>
  <c r="AC27" i="17"/>
  <c r="AB27" i="17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B27" i="17"/>
  <c r="AF26" i="17"/>
  <c r="AE26" i="17"/>
  <c r="AD26" i="17"/>
  <c r="AC26" i="17"/>
  <c r="AB26" i="17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B26" i="17"/>
  <c r="AF25" i="17"/>
  <c r="AE25" i="17"/>
  <c r="AD25" i="17"/>
  <c r="AC25" i="17"/>
  <c r="AB25" i="17"/>
  <c r="AA25" i="17"/>
  <c r="Z25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B25" i="17"/>
  <c r="AO21" i="17"/>
  <c r="AN21" i="17"/>
  <c r="AM21" i="17"/>
  <c r="AL21" i="17"/>
  <c r="AK21" i="17"/>
  <c r="AJ21" i="17"/>
  <c r="AO17" i="17"/>
  <c r="AN17" i="17"/>
  <c r="AM17" i="17"/>
  <c r="AL17" i="17"/>
  <c r="AK17" i="17"/>
  <c r="AJ17" i="17"/>
  <c r="AO14" i="17"/>
  <c r="AN14" i="17"/>
  <c r="AM14" i="17"/>
  <c r="AL14" i="17"/>
  <c r="AK14" i="17"/>
  <c r="AJ14" i="17"/>
  <c r="AO12" i="17"/>
  <c r="AN12" i="17"/>
  <c r="AM12" i="17"/>
  <c r="AL12" i="17"/>
  <c r="AK12" i="17"/>
  <c r="AJ12" i="17"/>
  <c r="AU10" i="17"/>
  <c r="AT10" i="17"/>
  <c r="AR10" i="17"/>
  <c r="AO10" i="17"/>
  <c r="AN10" i="17"/>
  <c r="AM10" i="17"/>
  <c r="AL10" i="17"/>
  <c r="AK10" i="17"/>
  <c r="AJ10" i="17"/>
  <c r="AS10" i="17" s="1"/>
  <c r="AU8" i="17"/>
  <c r="AT8" i="17"/>
  <c r="AS8" i="17"/>
  <c r="AR8" i="17"/>
  <c r="AO8" i="17"/>
  <c r="AN8" i="17"/>
  <c r="AM8" i="17"/>
  <c r="AL8" i="17"/>
  <c r="AK8" i="17"/>
  <c r="AJ8" i="17"/>
  <c r="AU6" i="17"/>
  <c r="AT6" i="17"/>
  <c r="AR6" i="17"/>
  <c r="AO6" i="17"/>
  <c r="AN6" i="17"/>
  <c r="AM6" i="17"/>
  <c r="AL6" i="17"/>
  <c r="AK6" i="17"/>
  <c r="AJ6" i="17"/>
  <c r="AS6" i="17" s="1"/>
  <c r="AU4" i="17"/>
  <c r="AT4" i="17"/>
  <c r="AS4" i="17"/>
  <c r="AR4" i="17"/>
  <c r="AO4" i="17"/>
  <c r="AN4" i="17"/>
  <c r="AM4" i="17"/>
  <c r="AL4" i="17"/>
  <c r="AK4" i="17"/>
  <c r="AJ4" i="17"/>
  <c r="AS15" i="30" l="1"/>
</calcChain>
</file>

<file path=xl/sharedStrings.xml><?xml version="1.0" encoding="utf-8"?>
<sst xmlns="http://schemas.openxmlformats.org/spreadsheetml/2006/main" count="4663" uniqueCount="527">
  <si>
    <t>Date</t>
  </si>
  <si>
    <t>LM      LD</t>
    <phoneticPr fontId="0" type="Hiragana"/>
  </si>
  <si>
    <t>LM      OT</t>
    <phoneticPr fontId="0" type="Hiragana"/>
  </si>
  <si>
    <t>Name</t>
  </si>
  <si>
    <t>S RO+SH</t>
  </si>
  <si>
    <t>SUPERVISOR</t>
  </si>
  <si>
    <t>S.S.A.</t>
    <phoneticPr fontId="0" type="Hiragana"/>
  </si>
  <si>
    <t>W.H.R.</t>
  </si>
  <si>
    <t>P.T.</t>
  </si>
  <si>
    <t>SPM</t>
    <phoneticPr fontId="0" type="Hiragana"/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</si>
  <si>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</si>
  <si>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</si>
  <si>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</si>
  <si>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</si>
  <si>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</si>
  <si>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</si>
  <si>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</si>
  <si>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</si>
  <si>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</si>
  <si>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</si>
  <si>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</si>
  <si>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</si>
  <si>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DERRICK</t>
  </si>
  <si>
    <t>2月12日農曆正月初三                         10月11日 重陽節</t>
    <phoneticPr fontId="0" type="Hiragana"/>
  </si>
  <si>
    <t>S.A.</t>
    <phoneticPr fontId="0" type="Hiragana"/>
  </si>
  <si>
    <t>X</t>
    <phoneticPr fontId="0" type="Hiragana"/>
  </si>
  <si>
    <t>SMM</t>
    <phoneticPr fontId="0" type="Hiragana"/>
  </si>
  <si>
    <t xml:space="preserve"> sign in 12:21放工22:13</t>
  </si>
  <si>
    <t>*L2 sign in 14:30lunch sign out 17:02 lunch sign in 17:48 放工22:05 SCH 補5月 RO1 2hrs</t>
  </si>
  <si>
    <t/>
    <phoneticPr fontId="0" type="Hiragana"/>
  </si>
  <si>
    <t xml:space="preserve"> sign in 11:02 lunch sign out 14:31 lunch sign in 15:23 放工22:01</t>
    <phoneticPr fontId="0" type="Hiragana"/>
  </si>
  <si>
    <t/>
    <phoneticPr fontId="0" type="Hiragana"/>
  </si>
  <si>
    <t/>
  </si>
  <si>
    <t/>
  </si>
  <si>
    <t>E5 SCH FEB RO 2hrs</t>
  </si>
  <si>
    <t/>
    <phoneticPr fontId="0" type="Hiragana"/>
  </si>
  <si>
    <t/>
  </si>
  <si>
    <t>因補鍾關係沒有出食飯時間</t>
  </si>
  <si>
    <t/>
  </si>
  <si>
    <t/>
  </si>
  <si>
    <t/>
  </si>
  <si>
    <t>因8唬風球不用上班</t>
  </si>
  <si>
    <t/>
  </si>
  <si>
    <t/>
  </si>
  <si>
    <t>A</t>
    <phoneticPr fontId="0" type="Hiragana"/>
  </si>
  <si>
    <t>C</t>
    <phoneticPr fontId="0" type="Hiragana"/>
  </si>
  <si>
    <t>B</t>
    <phoneticPr fontId="0" type="Hiragana"/>
  </si>
  <si>
    <t>1000-1900</t>
    <phoneticPr fontId="0" type="Hiragana"/>
  </si>
  <si>
    <t>AL</t>
    <phoneticPr fontId="0" type="Hiragana"/>
  </si>
  <si>
    <t>1330-2230</t>
    <phoneticPr fontId="0" type="Hiragana"/>
  </si>
  <si>
    <t>1200-2100</t>
    <phoneticPr fontId="0" type="Hiragana"/>
  </si>
  <si>
    <t>E</t>
    <phoneticPr fontId="0" type="Hiragana"/>
  </si>
  <si>
    <t>1400-2300</t>
    <phoneticPr fontId="0" type="Hiragana"/>
  </si>
  <si>
    <t>A=MV1</t>
    <phoneticPr fontId="0" type="Hiragana"/>
  </si>
  <si>
    <t>B=MVI</t>
    <phoneticPr fontId="0" type="Hiragana"/>
  </si>
  <si>
    <t>C=MV9</t>
    <phoneticPr fontId="0" type="Hiragana"/>
  </si>
  <si>
    <t>E=MV3</t>
    <phoneticPr fontId="0" type="Hiragana"/>
  </si>
  <si>
    <t>E1</t>
    <phoneticPr fontId="0" type="Hiragana"/>
  </si>
  <si>
    <t>L1</t>
    <phoneticPr fontId="0" type="Hiragana"/>
  </si>
  <si>
    <t/>
    <phoneticPr fontId="0" type="Hiragana"/>
  </si>
  <si>
    <t/>
  </si>
  <si>
    <t/>
  </si>
  <si>
    <t/>
    <phoneticPr fontId="0" type="Hiragana"/>
  </si>
  <si>
    <t/>
  </si>
  <si>
    <t/>
    <phoneticPr fontId="0" type="Hiragana"/>
  </si>
  <si>
    <t/>
  </si>
  <si>
    <t/>
  </si>
  <si>
    <t/>
    <phoneticPr fontId="0" type="Hiragana"/>
  </si>
  <si>
    <t/>
    <phoneticPr fontId="0" type="Hiragana"/>
  </si>
  <si>
    <t/>
    <phoneticPr fontId="0" type="Hiragana"/>
  </si>
  <si>
    <t/>
    <phoneticPr fontId="0" type="Hiragana"/>
  </si>
  <si>
    <t>E1.5</t>
    <phoneticPr fontId="0" type="Hiragana"/>
  </si>
  <si>
    <t>7RO</t>
    <phoneticPr fontId="0" type="Hiragana"/>
  </si>
  <si>
    <t>MVA 0930-1830 (1)     MVB 1130-2030 (2)     MVC  1330-2230 (3)  MVE1400-2300(4)    MVW  1000-2200  ( 5 )      SPM 1100-2000(6)</t>
    <phoneticPr fontId="0" type="Hiragana"/>
  </si>
  <si>
    <t>1100-2000</t>
    <phoneticPr fontId="0" type="Hiragana"/>
  </si>
  <si>
    <t>S.S.A.</t>
    <phoneticPr fontId="0" type="Hiragana"/>
  </si>
  <si>
    <t>SL</t>
    <phoneticPr fontId="0" type="Hiragana"/>
  </si>
  <si>
    <t>CHARLIE                        P2214</t>
    <phoneticPr fontId="0" type="Hiragana"/>
  </si>
  <si>
    <t>DERRICK                            M1776</t>
    <phoneticPr fontId="0" type="Hiragana"/>
  </si>
  <si>
    <t>VICKY                                  M0624</t>
    <phoneticPr fontId="0" type="Hiragana"/>
  </si>
  <si>
    <t>SCL</t>
    <phoneticPr fontId="0" type="Hiragana"/>
  </si>
  <si>
    <t>下班忘記打卡 下班時間為20:30需要 OM VICKY簽名Approve</t>
    <phoneticPr fontId="0" type="Hiragana"/>
  </si>
  <si>
    <t>ANNA</t>
    <phoneticPr fontId="0" type="Hiragana"/>
  </si>
  <si>
    <t>L1.5</t>
    <phoneticPr fontId="0" type="Hiragana"/>
  </si>
  <si>
    <t>ANNA                                M2573</t>
    <phoneticPr fontId="0" type="Hiragana"/>
  </si>
  <si>
    <t>RO1</t>
    <phoneticPr fontId="0" type="Hiragana"/>
  </si>
  <si>
    <t>RO1*</t>
    <phoneticPr fontId="0" type="Hiragana"/>
  </si>
  <si>
    <t>JESSICA                              M1980</t>
    <phoneticPr fontId="0" type="Hiragana"/>
  </si>
  <si>
    <t xml:space="preserve">JANET                              M2172  </t>
    <phoneticPr fontId="0" type="Hiragana"/>
  </si>
  <si>
    <t>June                               M2698</t>
    <phoneticPr fontId="0" type="Hiragana"/>
  </si>
  <si>
    <t>TIM                                 M1815</t>
    <phoneticPr fontId="0" type="Hiragana"/>
  </si>
  <si>
    <t>RO2</t>
    <phoneticPr fontId="0" type="Hiragana"/>
  </si>
  <si>
    <t>RO3</t>
    <phoneticPr fontId="0" type="Hiragana"/>
  </si>
  <si>
    <t>RO2*</t>
    <phoneticPr fontId="0" type="Hiragana"/>
  </si>
  <si>
    <t>RO4</t>
    <phoneticPr fontId="0" type="Hiragana"/>
  </si>
  <si>
    <t>RO5</t>
    <phoneticPr fontId="0" type="Hiragana"/>
  </si>
  <si>
    <t>RO4*</t>
    <phoneticPr fontId="0" type="Hiragana"/>
  </si>
  <si>
    <t>RO6</t>
    <phoneticPr fontId="0" type="Hiragana"/>
  </si>
  <si>
    <t>RO7</t>
    <phoneticPr fontId="0" type="Hiragana"/>
  </si>
  <si>
    <t>ERIC                                   P2223</t>
    <phoneticPr fontId="0" type="Hiragana"/>
  </si>
  <si>
    <t>P.T.</t>
    <phoneticPr fontId="0" type="Hiragana"/>
  </si>
  <si>
    <t/>
    <phoneticPr fontId="0" type="Hiragana"/>
  </si>
  <si>
    <t>ERIC</t>
    <phoneticPr fontId="0" type="Hiragana"/>
  </si>
  <si>
    <t>Watson                         M2774</t>
    <phoneticPr fontId="0" type="Hiragana"/>
  </si>
  <si>
    <t>S.A.</t>
    <phoneticPr fontId="0" type="Hiragana"/>
  </si>
  <si>
    <t>RO5*</t>
    <phoneticPr fontId="0" type="Hiragana"/>
  </si>
  <si>
    <t>RO7*</t>
    <phoneticPr fontId="0" type="Hiragana"/>
  </si>
  <si>
    <t xml:space="preserve">JESSICA </t>
    <phoneticPr fontId="0" type="Hiragana"/>
  </si>
  <si>
    <t>VICKY</t>
    <phoneticPr fontId="0" type="Hiragana"/>
  </si>
  <si>
    <t>JANET</t>
    <phoneticPr fontId="0" type="Hiragana"/>
  </si>
  <si>
    <t>JUNE</t>
    <phoneticPr fontId="0" type="Hiragana"/>
  </si>
  <si>
    <t>S</t>
    <phoneticPr fontId="0" type="Hiragana"/>
  </si>
  <si>
    <t>M</t>
    <phoneticPr fontId="0" type="Hiragana"/>
  </si>
  <si>
    <t>T</t>
    <phoneticPr fontId="0" type="Hiragana"/>
  </si>
  <si>
    <t>W</t>
    <phoneticPr fontId="0" type="Hiragana"/>
  </si>
  <si>
    <t>F</t>
    <phoneticPr fontId="0" type="Hiragana"/>
  </si>
  <si>
    <t>RO3*</t>
    <phoneticPr fontId="0" type="Hiragana"/>
  </si>
  <si>
    <t/>
    <phoneticPr fontId="0" type="Hiragana"/>
  </si>
  <si>
    <t>1130-1900</t>
    <phoneticPr fontId="0" type="Hiragana"/>
  </si>
  <si>
    <t>fanny</t>
    <phoneticPr fontId="0" type="Hiragana"/>
  </si>
  <si>
    <t>FANNY                      M2801</t>
    <phoneticPr fontId="0" type="Hiragana"/>
  </si>
  <si>
    <t>-2(5YRO6.7)</t>
    <phoneticPr fontId="0" type="Hiragana"/>
  </si>
  <si>
    <t>JUL</t>
    <phoneticPr fontId="0" type="Hiragana"/>
  </si>
  <si>
    <t>大昌</t>
    <phoneticPr fontId="0" type="Hiragana"/>
  </si>
  <si>
    <t>SP3</t>
  </si>
  <si>
    <t>SP3</t>
    <phoneticPr fontId="0" type="Hiragana"/>
  </si>
  <si>
    <t/>
    <phoneticPr fontId="0" type="Hiragana"/>
  </si>
  <si>
    <t>ot0.5</t>
    <phoneticPr fontId="0" type="Hiragana"/>
  </si>
  <si>
    <t/>
    <phoneticPr fontId="0" type="Hiragana"/>
  </si>
  <si>
    <t>A</t>
    <phoneticPr fontId="0" type="Hiragana"/>
  </si>
  <si>
    <t>C</t>
    <phoneticPr fontId="0" type="Hiragana"/>
  </si>
  <si>
    <t>MA PT</t>
    <phoneticPr fontId="0" type="Hiragana"/>
  </si>
  <si>
    <t>1300-2200</t>
    <phoneticPr fontId="0" type="Hiragana"/>
  </si>
  <si>
    <t>C</t>
    <phoneticPr fontId="0" type="Hiragana"/>
  </si>
  <si>
    <t>RO6</t>
    <phoneticPr fontId="0" type="Hiragana"/>
  </si>
  <si>
    <t>A</t>
    <phoneticPr fontId="0" type="Hiragana"/>
  </si>
  <si>
    <t>OT1</t>
    <phoneticPr fontId="0" type="Hiragana"/>
  </si>
  <si>
    <t>L1OT1</t>
    <phoneticPr fontId="0" type="Hiragana"/>
  </si>
  <si>
    <t>E1</t>
    <phoneticPr fontId="0" type="Hiragana"/>
  </si>
  <si>
    <t>E1.5</t>
    <phoneticPr fontId="0" type="Hiragana"/>
  </si>
  <si>
    <t>OT2</t>
    <phoneticPr fontId="0" type="Hiragana"/>
  </si>
  <si>
    <t>OT1</t>
    <phoneticPr fontId="0" type="Hiragana"/>
  </si>
  <si>
    <t>ot0.5</t>
    <phoneticPr fontId="0" type="Hiragana"/>
  </si>
  <si>
    <t>OT0.5</t>
    <phoneticPr fontId="0" type="Hiragana"/>
  </si>
  <si>
    <t>OT1.5</t>
    <phoneticPr fontId="0" type="Hiragana"/>
  </si>
  <si>
    <t>OT0.5</t>
    <phoneticPr fontId="0" type="Hiragana"/>
  </si>
  <si>
    <t>E1</t>
    <phoneticPr fontId="0" type="Hiragana"/>
  </si>
  <si>
    <t>L1</t>
    <phoneticPr fontId="0" type="Hiragana"/>
  </si>
  <si>
    <t>E2</t>
    <phoneticPr fontId="0" type="Hiragana"/>
  </si>
  <si>
    <t>大清/E1</t>
    <phoneticPr fontId="0" type="Hiragana"/>
  </si>
  <si>
    <t>B更</t>
    <phoneticPr fontId="0" type="Hiragana"/>
  </si>
  <si>
    <t>HUGO       P2301</t>
  </si>
  <si>
    <t>L1</t>
    <phoneticPr fontId="0" type="Hiragana"/>
  </si>
  <si>
    <t>OT0.5</t>
    <phoneticPr fontId="0" type="Hiragana"/>
  </si>
  <si>
    <t>OT0.5</t>
    <phoneticPr fontId="0" type="Hiragana"/>
  </si>
  <si>
    <t>OT1</t>
    <phoneticPr fontId="0" type="Hiragana"/>
  </si>
  <si>
    <t>1000-1900</t>
    <phoneticPr fontId="0" type="Hiragana"/>
  </si>
  <si>
    <t>1330-2230</t>
    <phoneticPr fontId="0" type="Hiragana"/>
  </si>
  <si>
    <t>1330-2230</t>
    <phoneticPr fontId="0" type="Hiragana"/>
  </si>
  <si>
    <t>1200-2100</t>
    <phoneticPr fontId="0" type="Hiragana"/>
  </si>
  <si>
    <t>X</t>
    <phoneticPr fontId="0" type="Hiragana"/>
  </si>
  <si>
    <t>1000-1900</t>
    <phoneticPr fontId="0" type="Hiragana"/>
  </si>
  <si>
    <t>1400-2300</t>
    <phoneticPr fontId="0" type="Hiragana"/>
  </si>
  <si>
    <t/>
    <phoneticPr fontId="0" type="Hiragana"/>
  </si>
  <si>
    <t>OT1</t>
    <phoneticPr fontId="0" type="Hiragana"/>
  </si>
  <si>
    <t>OT0.5</t>
    <phoneticPr fontId="0" type="Hiragana"/>
  </si>
  <si>
    <t/>
    <phoneticPr fontId="0" type="Hiragana"/>
  </si>
  <si>
    <t>P.T</t>
    <phoneticPr fontId="0" type="Hiragana"/>
  </si>
  <si>
    <t xml:space="preserve">YCA 0945-1845 (1)     YCB 1130-2030 (2)     YCC  1300-2200 (3)     YCW  0945-2200  ( 4 )    </t>
    <phoneticPr fontId="0" type="Hiragana"/>
  </si>
  <si>
    <t>A=YC2</t>
    <phoneticPr fontId="0" type="Hiragana"/>
  </si>
  <si>
    <t>B=YC6</t>
    <phoneticPr fontId="0" type="Hiragana"/>
  </si>
  <si>
    <t>C=Y2C</t>
    <phoneticPr fontId="0" type="Hiragana"/>
  </si>
  <si>
    <t>TOBEY</t>
    <phoneticPr fontId="0" type="Hiragana"/>
  </si>
  <si>
    <t>S</t>
  </si>
  <si>
    <t>Kyle                             P2316</t>
    <phoneticPr fontId="0" type="Hiragana"/>
  </si>
  <si>
    <t>MAN</t>
    <phoneticPr fontId="0" type="Hiragana"/>
  </si>
  <si>
    <t>RO</t>
    <phoneticPr fontId="0" type="Hiragana"/>
  </si>
  <si>
    <t>CHERRY                         M2707</t>
  </si>
  <si>
    <t>Vicky                              M0624</t>
  </si>
  <si>
    <t>S.S.A.</t>
  </si>
  <si>
    <t>June                               M2698</t>
  </si>
  <si>
    <t>S.A.</t>
  </si>
  <si>
    <t>Ryan</t>
  </si>
  <si>
    <t>P.T</t>
  </si>
  <si>
    <t>WENDY                      P2351</t>
    <phoneticPr fontId="0" type="Hiragana"/>
  </si>
  <si>
    <t>TINA                             M2784</t>
    <phoneticPr fontId="0" type="Hiragana"/>
  </si>
  <si>
    <t>ELVA                               P2350</t>
    <phoneticPr fontId="0" type="Hiragana"/>
  </si>
  <si>
    <t/>
    <phoneticPr fontId="0" type="Hiragana"/>
  </si>
  <si>
    <t/>
    <phoneticPr fontId="0" type="Hiragana"/>
  </si>
  <si>
    <t/>
    <phoneticPr fontId="0" type="Hiragana"/>
  </si>
  <si>
    <t/>
    <phoneticPr fontId="0" type="Hiragana"/>
  </si>
  <si>
    <t/>
    <phoneticPr fontId="0" type="Hiragana"/>
  </si>
  <si>
    <t/>
    <phoneticPr fontId="0" type="Hiragana"/>
  </si>
  <si>
    <t xml:space="preserve"> </t>
    <phoneticPr fontId="0" type="Hiragana"/>
  </si>
  <si>
    <t>MAN                              M1275</t>
    <phoneticPr fontId="0" type="Hiragana"/>
  </si>
  <si>
    <t>7RO+1SH</t>
    <phoneticPr fontId="0" type="Hiragana"/>
  </si>
  <si>
    <t>YK</t>
    <phoneticPr fontId="0" type="Hiragana"/>
  </si>
  <si>
    <t>RO*</t>
    <phoneticPr fontId="0" type="Hiragana"/>
  </si>
  <si>
    <t>X</t>
    <phoneticPr fontId="0" type="Hiragana"/>
  </si>
  <si>
    <t xml:space="preserve">  JAN</t>
    <phoneticPr fontId="0" type="Hiragana"/>
  </si>
  <si>
    <t>RO*</t>
    <phoneticPr fontId="0" type="Hiragana"/>
  </si>
  <si>
    <t>RO</t>
    <phoneticPr fontId="0" type="Hiragana"/>
  </si>
  <si>
    <t>A</t>
    <phoneticPr fontId="0" type="Hiragana"/>
  </si>
  <si>
    <t>B</t>
    <phoneticPr fontId="0" type="Hiragana"/>
  </si>
  <si>
    <t>C</t>
    <phoneticPr fontId="0" type="Hiragana"/>
  </si>
  <si>
    <t>RO</t>
    <phoneticPr fontId="0" type="Hiragana"/>
  </si>
  <si>
    <t>C</t>
    <phoneticPr fontId="0" type="Hiragana"/>
  </si>
  <si>
    <t>A</t>
    <phoneticPr fontId="0" type="Hiragana"/>
  </si>
  <si>
    <t>B</t>
    <phoneticPr fontId="0" type="Hiragana"/>
  </si>
  <si>
    <t>SH</t>
    <phoneticPr fontId="0" type="Hiragana"/>
  </si>
  <si>
    <t>12</t>
    <phoneticPr fontId="0" type="Hiragana"/>
  </si>
  <si>
    <t>C</t>
    <phoneticPr fontId="0" type="Hiragana"/>
  </si>
  <si>
    <t>A</t>
    <phoneticPr fontId="0" type="Hiragana"/>
  </si>
  <si>
    <t>A</t>
    <phoneticPr fontId="0" type="Hiragana"/>
  </si>
  <si>
    <t>C</t>
    <phoneticPr fontId="0" type="Hiragana"/>
  </si>
  <si>
    <t/>
    <phoneticPr fontId="0" type="Hiragana"/>
  </si>
  <si>
    <t/>
    <phoneticPr fontId="0" type="Hiragana"/>
  </si>
  <si>
    <t xml:space="preserve">     </t>
    <phoneticPr fontId="0" type="Hiragana"/>
  </si>
  <si>
    <t/>
    <phoneticPr fontId="0" type="Hiragana"/>
  </si>
  <si>
    <t/>
    <phoneticPr fontId="0" type="Hiragana"/>
  </si>
  <si>
    <t/>
    <phoneticPr fontId="0" type="Hiragana"/>
  </si>
  <si>
    <t xml:space="preserve">  </t>
    <phoneticPr fontId="0" type="Hiragana"/>
  </si>
  <si>
    <t xml:space="preserve">   </t>
    <phoneticPr fontId="0" type="Hiragana"/>
  </si>
  <si>
    <t/>
    <phoneticPr fontId="0" type="Hiragana"/>
  </si>
  <si>
    <t/>
    <phoneticPr fontId="0" type="Hiragana"/>
  </si>
  <si>
    <t/>
    <phoneticPr fontId="0" type="Hiragana"/>
  </si>
  <si>
    <t>*</t>
    <phoneticPr fontId="0" type="Hiragana"/>
  </si>
  <si>
    <t>WENDY                      P2351</t>
    <phoneticPr fontId="0" type="Hiragana"/>
  </si>
  <si>
    <t>FEB</t>
    <phoneticPr fontId="0" type="Hiragana"/>
  </si>
  <si>
    <t>7RO+3SH</t>
    <phoneticPr fontId="0" type="Hiragana"/>
  </si>
  <si>
    <t>年初一</t>
    <phoneticPr fontId="0" type="Hiragana"/>
  </si>
  <si>
    <t>年初二</t>
    <phoneticPr fontId="0" type="Hiragana"/>
  </si>
  <si>
    <t>年初三</t>
    <phoneticPr fontId="0" type="Hiragana"/>
  </si>
  <si>
    <t>年初四</t>
    <phoneticPr fontId="0" type="Hiragana"/>
  </si>
  <si>
    <t>年初五</t>
    <phoneticPr fontId="0" type="Hiragana"/>
  </si>
  <si>
    <t>年初六</t>
    <phoneticPr fontId="0" type="Hiragana"/>
  </si>
  <si>
    <t>年初七</t>
    <phoneticPr fontId="0" type="Hiragana"/>
  </si>
  <si>
    <t>除夕</t>
    <phoneticPr fontId="0" type="Hiragana"/>
  </si>
  <si>
    <t>x</t>
    <phoneticPr fontId="0" type="Hiragana"/>
  </si>
  <si>
    <t>RO*</t>
    <phoneticPr fontId="0" type="Hiragana"/>
  </si>
  <si>
    <t>RO</t>
    <phoneticPr fontId="0" type="Hiragana"/>
  </si>
  <si>
    <t>W</t>
    <phoneticPr fontId="0" type="Hiragana"/>
  </si>
  <si>
    <t>YK</t>
    <phoneticPr fontId="0" type="Hiragana"/>
  </si>
  <si>
    <t>*</t>
    <phoneticPr fontId="0" type="Hiragana"/>
  </si>
  <si>
    <t>X</t>
    <phoneticPr fontId="0" type="Hiragana"/>
  </si>
  <si>
    <t>RO</t>
    <phoneticPr fontId="0" type="Hiragana"/>
  </si>
  <si>
    <t>RO</t>
    <phoneticPr fontId="0" type="Hiragana"/>
  </si>
  <si>
    <t>SH*</t>
    <phoneticPr fontId="0" type="Hiragana"/>
  </si>
  <si>
    <t>X</t>
    <phoneticPr fontId="0" type="Hiragana"/>
  </si>
  <si>
    <t>A</t>
    <phoneticPr fontId="0" type="Hiragana"/>
  </si>
  <si>
    <t>C</t>
    <phoneticPr fontId="0" type="Hiragana"/>
  </si>
  <si>
    <t>B</t>
    <phoneticPr fontId="0" type="Hiragana"/>
  </si>
  <si>
    <t>SH</t>
    <phoneticPr fontId="0" type="Hiragana"/>
  </si>
  <si>
    <t>11</t>
    <phoneticPr fontId="0" type="Hiragana"/>
  </si>
  <si>
    <t>12</t>
    <phoneticPr fontId="0" type="Hiragana"/>
  </si>
  <si>
    <t>w</t>
    <phoneticPr fontId="0" type="Hiragana"/>
  </si>
  <si>
    <t>RO</t>
    <phoneticPr fontId="0" type="Hiragana"/>
  </si>
  <si>
    <t>A</t>
    <phoneticPr fontId="0" type="Hiragana"/>
  </si>
  <si>
    <t>C</t>
    <phoneticPr fontId="0" type="Hiragana"/>
  </si>
  <si>
    <t xml:space="preserve">  MAR</t>
    <phoneticPr fontId="0" type="Hiragana"/>
  </si>
  <si>
    <t>AL</t>
    <phoneticPr fontId="0" type="Hiragana"/>
  </si>
  <si>
    <t>RO</t>
    <phoneticPr fontId="0" type="Hiragana"/>
  </si>
  <si>
    <t>RO*</t>
    <phoneticPr fontId="0" type="Hiragana"/>
  </si>
  <si>
    <t>A</t>
    <phoneticPr fontId="0" type="Hiragana"/>
  </si>
  <si>
    <t>WENDY                      P2351</t>
    <phoneticPr fontId="0" type="Hiragana"/>
  </si>
  <si>
    <t>X</t>
    <phoneticPr fontId="0" type="Hiragana"/>
  </si>
  <si>
    <t/>
    <phoneticPr fontId="0" type="Hiragana"/>
  </si>
  <si>
    <t>C</t>
    <phoneticPr fontId="0" type="Hiragana"/>
  </si>
  <si>
    <t>B</t>
    <phoneticPr fontId="0" type="Hiragana"/>
  </si>
  <si>
    <t>SMM</t>
    <phoneticPr fontId="0" type="Hiragana"/>
  </si>
  <si>
    <t>YK</t>
    <phoneticPr fontId="0" type="Hiragana"/>
  </si>
  <si>
    <t>C</t>
    <phoneticPr fontId="0" type="Hiragana"/>
  </si>
  <si>
    <t>W</t>
    <phoneticPr fontId="0" type="Hiragana"/>
  </si>
  <si>
    <t>B</t>
    <phoneticPr fontId="0" type="Hiragana"/>
  </si>
  <si>
    <t>C</t>
    <phoneticPr fontId="0" type="Hiragana"/>
  </si>
  <si>
    <t>A</t>
    <phoneticPr fontId="0" type="Hiragana"/>
  </si>
  <si>
    <t>RO</t>
    <phoneticPr fontId="0" type="Hiragana"/>
  </si>
  <si>
    <t>C</t>
    <phoneticPr fontId="0" type="Hiragana"/>
  </si>
  <si>
    <t>A</t>
    <phoneticPr fontId="0" type="Hiragana"/>
  </si>
  <si>
    <t>B</t>
    <phoneticPr fontId="0" type="Hiragana"/>
  </si>
  <si>
    <t>C</t>
    <phoneticPr fontId="0" type="Hiragana"/>
  </si>
  <si>
    <t>BL</t>
    <phoneticPr fontId="0" type="Hiragana"/>
  </si>
  <si>
    <t>A</t>
    <phoneticPr fontId="0" type="Hiragana"/>
  </si>
  <si>
    <t>B</t>
    <phoneticPr fontId="0" type="Hiragana"/>
  </si>
  <si>
    <t>RO</t>
    <phoneticPr fontId="0" type="Hiragana"/>
  </si>
  <si>
    <t>APR</t>
    <phoneticPr fontId="0" type="Hiragana"/>
  </si>
  <si>
    <t>RO*</t>
    <phoneticPr fontId="0" type="Hiragana"/>
  </si>
  <si>
    <t>WENDY                      P2351</t>
    <phoneticPr fontId="0" type="Hiragana"/>
  </si>
  <si>
    <t>AL1</t>
    <phoneticPr fontId="0" type="Hiragana"/>
  </si>
  <si>
    <t>AL2</t>
    <phoneticPr fontId="0" type="Hiragana"/>
  </si>
  <si>
    <t>AL3</t>
    <phoneticPr fontId="0" type="Hiragana"/>
  </si>
  <si>
    <t>AL4</t>
    <phoneticPr fontId="0" type="Hiragana"/>
  </si>
  <si>
    <t>AL5</t>
    <phoneticPr fontId="0" type="Hiragana"/>
  </si>
  <si>
    <t>RO4*</t>
    <phoneticPr fontId="0" type="Hiragana"/>
  </si>
  <si>
    <t>X</t>
    <phoneticPr fontId="0" type="Hiragana"/>
  </si>
  <si>
    <t>RO*</t>
    <phoneticPr fontId="0" type="Hiragana"/>
  </si>
  <si>
    <t>X</t>
    <phoneticPr fontId="0" type="Hiragana"/>
  </si>
  <si>
    <t>YK</t>
    <phoneticPr fontId="0" type="Hiragana"/>
  </si>
  <si>
    <t>W</t>
    <phoneticPr fontId="0" type="Hiragana"/>
  </si>
  <si>
    <t>RO</t>
    <phoneticPr fontId="0" type="Hiragana"/>
  </si>
  <si>
    <t>RO</t>
    <phoneticPr fontId="0" type="Hiragana"/>
  </si>
  <si>
    <t>O</t>
    <phoneticPr fontId="0" type="Hiragana"/>
  </si>
  <si>
    <t>A</t>
    <phoneticPr fontId="0" type="Hiragana"/>
  </si>
  <si>
    <t>C</t>
    <phoneticPr fontId="0" type="Hiragana"/>
  </si>
  <si>
    <t>B</t>
    <phoneticPr fontId="0" type="Hiragana"/>
  </si>
  <si>
    <t xml:space="preserve">  MAY</t>
    <phoneticPr fontId="0" type="Hiragana"/>
  </si>
  <si>
    <t>WENDY                      P2351</t>
    <phoneticPr fontId="0" type="Hiragana"/>
  </si>
  <si>
    <t xml:space="preserve">  JUN</t>
    <phoneticPr fontId="0" type="Hiragana"/>
  </si>
  <si>
    <t>SPM</t>
  </si>
  <si>
    <t>SH</t>
  </si>
  <si>
    <t>RO1*</t>
  </si>
  <si>
    <t>RO2</t>
  </si>
  <si>
    <t>RO3</t>
  </si>
  <si>
    <t>RO4</t>
  </si>
  <si>
    <t>C</t>
    <phoneticPr fontId="0" type="Hiragana"/>
  </si>
  <si>
    <t>B</t>
    <phoneticPr fontId="0" type="Hiragana"/>
  </si>
  <si>
    <t>A</t>
    <phoneticPr fontId="0" type="Hiragana"/>
  </si>
  <si>
    <t>RO1</t>
  </si>
  <si>
    <t>AL1</t>
  </si>
  <si>
    <t>AL2</t>
  </si>
  <si>
    <t>AL3</t>
  </si>
  <si>
    <t>AL4</t>
  </si>
  <si>
    <t>AL5</t>
  </si>
  <si>
    <t>RO5</t>
  </si>
  <si>
    <t>RO6</t>
  </si>
  <si>
    <t>SH*</t>
  </si>
  <si>
    <t>BL*</t>
  </si>
  <si>
    <t>RO6*</t>
    <phoneticPr fontId="0" type="Hiragana"/>
  </si>
  <si>
    <t>X</t>
    <phoneticPr fontId="0" type="Hiragana"/>
  </si>
  <si>
    <t>C</t>
    <phoneticPr fontId="0" type="Hiragana"/>
  </si>
  <si>
    <t>A</t>
    <phoneticPr fontId="0" type="Hiragana"/>
  </si>
  <si>
    <t>B</t>
    <phoneticPr fontId="0" type="Hiragana"/>
  </si>
  <si>
    <t>C</t>
    <phoneticPr fontId="0" type="Hiragana"/>
  </si>
  <si>
    <t>C</t>
    <phoneticPr fontId="0" type="Hiragana"/>
  </si>
  <si>
    <t>12*10</t>
    <phoneticPr fontId="0" type="Hiragana"/>
  </si>
  <si>
    <t>AL</t>
    <phoneticPr fontId="0" type="Hiragana"/>
  </si>
  <si>
    <t>RO</t>
    <phoneticPr fontId="0" type="Hiragana"/>
  </si>
  <si>
    <t xml:space="preserve">  AUG</t>
    <phoneticPr fontId="0" type="Hiragana"/>
  </si>
  <si>
    <t xml:space="preserve">  JUL</t>
    <phoneticPr fontId="0" type="Hiragana"/>
  </si>
  <si>
    <t xml:space="preserve">WENDY                      P2351 </t>
    <phoneticPr fontId="0" type="Hiragana"/>
  </si>
  <si>
    <t>Kyle                             P2316</t>
    <phoneticPr fontId="0" type="Hiragana"/>
  </si>
  <si>
    <t>S.A.</t>
    <phoneticPr fontId="0" type="Hiragana"/>
  </si>
  <si>
    <t xml:space="preserve">YOYO                             M2669 </t>
    <phoneticPr fontId="0" type="Hiragana"/>
  </si>
  <si>
    <t>Susanna                     M0989</t>
    <phoneticPr fontId="0" type="Hiragana"/>
  </si>
  <si>
    <t>S.S.A.</t>
    <phoneticPr fontId="0" type="Hiragana"/>
  </si>
  <si>
    <t>RO*</t>
    <phoneticPr fontId="0" type="Hiragana"/>
  </si>
  <si>
    <t>X</t>
    <phoneticPr fontId="0" type="Hiragana"/>
  </si>
  <si>
    <t>AL</t>
    <phoneticPr fontId="0" type="Hiragana"/>
  </si>
  <si>
    <t>SEP</t>
    <phoneticPr fontId="0" type="Hiragana"/>
  </si>
  <si>
    <t>OCT</t>
    <phoneticPr fontId="0" type="Hiragana"/>
  </si>
  <si>
    <t>X</t>
  </si>
  <si>
    <t>ML</t>
    <phoneticPr fontId="0" type="Hiragana"/>
  </si>
  <si>
    <t>AL</t>
    <phoneticPr fontId="0" type="Hiragana"/>
  </si>
  <si>
    <t>BL</t>
    <phoneticPr fontId="0" type="Hiragana"/>
  </si>
  <si>
    <t>SCL</t>
    <phoneticPr fontId="0" type="Hiragana"/>
  </si>
  <si>
    <t>Susanna                     M0989</t>
    <phoneticPr fontId="0" type="Hiragana"/>
  </si>
  <si>
    <t>SCL</t>
    <phoneticPr fontId="0" type="Hiragana"/>
  </si>
  <si>
    <t>RO*</t>
    <phoneticPr fontId="0" type="Hiragana"/>
  </si>
  <si>
    <t>RO</t>
    <phoneticPr fontId="0" type="Hiragana"/>
  </si>
  <si>
    <t>RO*</t>
    <phoneticPr fontId="0" type="Hiragana"/>
  </si>
  <si>
    <t>C</t>
    <phoneticPr fontId="0" type="Hiragana"/>
  </si>
  <si>
    <t xml:space="preserve">IRIS                      </t>
    <phoneticPr fontId="0" type="Hiragana"/>
  </si>
  <si>
    <t>RO</t>
    <phoneticPr fontId="0" type="Hiragana"/>
  </si>
  <si>
    <t>C</t>
    <phoneticPr fontId="0" type="Hiragana"/>
  </si>
  <si>
    <t>A</t>
    <phoneticPr fontId="0" type="Hiragana"/>
  </si>
  <si>
    <t>X</t>
    <phoneticPr fontId="0" type="Hiragana"/>
  </si>
  <si>
    <t>X</t>
    <phoneticPr fontId="0" type="Hiragana"/>
  </si>
  <si>
    <t>C</t>
    <phoneticPr fontId="0" type="Hiragana"/>
  </si>
  <si>
    <t>A</t>
    <phoneticPr fontId="0" type="Hiragana"/>
  </si>
  <si>
    <t>RO</t>
    <phoneticPr fontId="0" type="Hiragana"/>
  </si>
  <si>
    <t>A</t>
    <phoneticPr fontId="0" type="Hiragana"/>
  </si>
  <si>
    <t>C</t>
    <phoneticPr fontId="0" type="Hiragana"/>
  </si>
  <si>
    <t>B</t>
    <phoneticPr fontId="0" type="Hiragana"/>
  </si>
  <si>
    <t>RO</t>
    <phoneticPr fontId="0" type="Hiragana"/>
  </si>
  <si>
    <t>12</t>
    <phoneticPr fontId="0" type="Hiragana"/>
  </si>
  <si>
    <t>A</t>
    <phoneticPr fontId="0" type="Hiragana"/>
  </si>
  <si>
    <t>C</t>
    <phoneticPr fontId="0" type="Hiragana"/>
  </si>
  <si>
    <t>B</t>
    <phoneticPr fontId="0" type="Hiragana"/>
  </si>
  <si>
    <t>SPM</t>
    <phoneticPr fontId="0" type="Hiragana"/>
  </si>
  <si>
    <t>RO</t>
    <phoneticPr fontId="0" type="Hiragana"/>
  </si>
  <si>
    <t>W</t>
    <phoneticPr fontId="0" type="Hiragana"/>
  </si>
  <si>
    <t>C</t>
    <phoneticPr fontId="0" type="Hiragana"/>
  </si>
  <si>
    <t>A</t>
    <phoneticPr fontId="0" type="Hiragana"/>
  </si>
  <si>
    <t>RO</t>
    <phoneticPr fontId="0" type="Hiragana"/>
  </si>
  <si>
    <t>B</t>
    <phoneticPr fontId="0" type="Hiragana"/>
  </si>
  <si>
    <t>A</t>
    <phoneticPr fontId="0" type="Hiragana"/>
  </si>
  <si>
    <t>C</t>
    <phoneticPr fontId="0" type="Hiragana"/>
  </si>
  <si>
    <t>RO</t>
    <phoneticPr fontId="0" type="Hiragana"/>
  </si>
  <si>
    <t>B</t>
    <phoneticPr fontId="0" type="Hiragana"/>
  </si>
  <si>
    <t>RO</t>
    <phoneticPr fontId="0" type="Hiragana"/>
  </si>
  <si>
    <t>盤點</t>
    <phoneticPr fontId="0" type="Hiragana"/>
  </si>
  <si>
    <t>A</t>
    <phoneticPr fontId="0" type="Hiragana"/>
  </si>
  <si>
    <t>RO</t>
    <phoneticPr fontId="0" type="Hiragana"/>
  </si>
  <si>
    <t>SP3</t>
    <phoneticPr fontId="0" type="Hiragana"/>
  </si>
  <si>
    <t>AL</t>
    <phoneticPr fontId="0" type="Hiragana"/>
  </si>
  <si>
    <t>RO</t>
    <phoneticPr fontId="0" type="Hiragana"/>
  </si>
  <si>
    <t>C</t>
    <phoneticPr fontId="0" type="Hiragana"/>
  </si>
  <si>
    <t>RO*</t>
    <phoneticPr fontId="0" type="Hiragana"/>
  </si>
  <si>
    <t>RO</t>
    <phoneticPr fontId="0" type="Hiragana"/>
  </si>
  <si>
    <t>X</t>
    <phoneticPr fontId="0" type="Hiragana"/>
  </si>
  <si>
    <t>SMM</t>
    <phoneticPr fontId="0" type="Hiragana"/>
  </si>
  <si>
    <t>RO</t>
    <phoneticPr fontId="0" type="Hiragana"/>
  </si>
  <si>
    <t>X</t>
    <phoneticPr fontId="0" type="Hiragana"/>
  </si>
  <si>
    <t>RO</t>
    <phoneticPr fontId="0" type="Hiragana"/>
  </si>
  <si>
    <t>X</t>
    <phoneticPr fontId="0" type="Hiragana"/>
  </si>
  <si>
    <t>RO</t>
    <phoneticPr fontId="0" type="Hiragana"/>
  </si>
  <si>
    <t>A</t>
    <phoneticPr fontId="0" type="Hiragana"/>
  </si>
  <si>
    <t>C</t>
    <phoneticPr fontId="0" type="Hiragana"/>
  </si>
  <si>
    <t>B</t>
    <phoneticPr fontId="0" type="Hiragana"/>
  </si>
  <si>
    <t>A</t>
    <phoneticPr fontId="0" type="Hiragana"/>
  </si>
  <si>
    <t>C</t>
    <phoneticPr fontId="0" type="Hiragana"/>
  </si>
  <si>
    <t>B</t>
    <phoneticPr fontId="0" type="Hiragana"/>
  </si>
  <si>
    <t>RO</t>
    <phoneticPr fontId="0" type="Hiragana"/>
  </si>
  <si>
    <t>A</t>
    <phoneticPr fontId="0" type="Hiragana"/>
  </si>
  <si>
    <t>B</t>
    <phoneticPr fontId="0" type="Hiragana"/>
  </si>
  <si>
    <t>C</t>
    <phoneticPr fontId="0" type="Hiragana"/>
  </si>
  <si>
    <t>RO*</t>
    <phoneticPr fontId="0" type="Hiragana"/>
  </si>
  <si>
    <t>C</t>
    <phoneticPr fontId="0" type="Hiragana"/>
  </si>
  <si>
    <t>X</t>
    <phoneticPr fontId="0" type="Hiragana"/>
  </si>
  <si>
    <t>Katherine                 M2825</t>
    <phoneticPr fontId="0" type="Hiragana"/>
  </si>
  <si>
    <t>*</t>
    <phoneticPr fontId="0" type="Hiragana"/>
  </si>
  <si>
    <t>RO*</t>
    <phoneticPr fontId="0" type="Hiragana"/>
  </si>
  <si>
    <t>RO</t>
    <phoneticPr fontId="0" type="Hiragana"/>
  </si>
  <si>
    <t>X</t>
    <phoneticPr fontId="0" type="Hiragana"/>
  </si>
  <si>
    <t xml:space="preserve"> </t>
    <phoneticPr fontId="0" type="Hiragana"/>
  </si>
  <si>
    <t>RO</t>
    <phoneticPr fontId="0" type="Hiragana"/>
  </si>
  <si>
    <t>X</t>
    <phoneticPr fontId="0" type="Hiragana"/>
  </si>
  <si>
    <t>RO</t>
    <phoneticPr fontId="0" type="Hiragana"/>
  </si>
  <si>
    <t>RO</t>
    <phoneticPr fontId="0" type="Hiragana"/>
  </si>
  <si>
    <t>C</t>
    <phoneticPr fontId="0" type="Hiragana"/>
  </si>
  <si>
    <t>A</t>
    <phoneticPr fontId="0" type="Hiragana"/>
  </si>
  <si>
    <t>B</t>
    <phoneticPr fontId="0" type="Hiragana"/>
  </si>
  <si>
    <t>A</t>
    <phoneticPr fontId="0" type="Hiragana"/>
  </si>
  <si>
    <t>C*</t>
    <phoneticPr fontId="0" type="Hiragana"/>
  </si>
  <si>
    <t>A*</t>
    <phoneticPr fontId="0" type="Hiragana"/>
  </si>
  <si>
    <t xml:space="preserve">A </t>
    <phoneticPr fontId="0" type="Hiragana"/>
  </si>
  <si>
    <t xml:space="preserve">C </t>
    <phoneticPr fontId="0" type="Hiragana"/>
  </si>
  <si>
    <t xml:space="preserve">RO </t>
    <phoneticPr fontId="0" type="Hiragana"/>
  </si>
  <si>
    <t>JUNE                          M2698</t>
    <phoneticPr fontId="0" type="Hiragana"/>
  </si>
  <si>
    <t>C</t>
    <phoneticPr fontId="0" type="Hiragana"/>
  </si>
  <si>
    <t>A</t>
    <phoneticPr fontId="0" type="Hiragana"/>
  </si>
  <si>
    <t>MD</t>
    <phoneticPr fontId="0" type="Hiragana"/>
  </si>
  <si>
    <t>RO</t>
    <phoneticPr fontId="0" type="Hiragana"/>
  </si>
  <si>
    <t xml:space="preserve">YOYO                             M2669 </t>
    <phoneticPr fontId="0" type="Hiragana"/>
  </si>
  <si>
    <t>SMM</t>
    <phoneticPr fontId="0" type="Hiragana"/>
  </si>
  <si>
    <t>X</t>
    <phoneticPr fontId="0" type="Hiragana"/>
  </si>
  <si>
    <t>RO*</t>
    <phoneticPr fontId="0" type="Hiragana"/>
  </si>
  <si>
    <t>盤點</t>
    <phoneticPr fontId="0" type="Hiragana"/>
  </si>
  <si>
    <t>中秋</t>
    <phoneticPr fontId="0" type="Hiragana"/>
  </si>
  <si>
    <t>RO</t>
    <phoneticPr fontId="0" type="Hiragana"/>
  </si>
  <si>
    <t>SP3</t>
    <phoneticPr fontId="0" type="Hiragana"/>
  </si>
  <si>
    <t>X</t>
    <phoneticPr fontId="0" type="Hiragana"/>
  </si>
  <si>
    <t>RO</t>
    <phoneticPr fontId="0" type="Hiragana"/>
  </si>
  <si>
    <t>X</t>
    <phoneticPr fontId="0" type="Hiragana"/>
  </si>
  <si>
    <t>RO</t>
    <phoneticPr fontId="0" type="Hiragana"/>
  </si>
  <si>
    <t>RO</t>
    <phoneticPr fontId="0" type="Hiragana"/>
  </si>
  <si>
    <t>RO</t>
    <phoneticPr fontId="0" type="Hiragana"/>
  </si>
  <si>
    <t>RO</t>
    <phoneticPr fontId="0" type="Hiragana"/>
  </si>
  <si>
    <t>A</t>
    <phoneticPr fontId="0" type="Hiragana"/>
  </si>
  <si>
    <t>C</t>
    <phoneticPr fontId="0" type="Hiragana"/>
  </si>
  <si>
    <t>SP3</t>
    <phoneticPr fontId="0" type="Hiragana"/>
  </si>
  <si>
    <t>B</t>
    <phoneticPr fontId="0" type="Hiragana"/>
  </si>
  <si>
    <t>C</t>
    <phoneticPr fontId="0" type="Hiragana"/>
  </si>
  <si>
    <t>A</t>
    <phoneticPr fontId="0" type="Hiragana"/>
  </si>
  <si>
    <t>B</t>
    <phoneticPr fontId="0" type="Hiragana"/>
  </si>
  <si>
    <t>B</t>
    <phoneticPr fontId="0" type="Hiragana"/>
  </si>
  <si>
    <t>C</t>
    <phoneticPr fontId="0" type="Hiragana"/>
  </si>
  <si>
    <t>A</t>
    <phoneticPr fontId="0" type="Hiragana"/>
  </si>
  <si>
    <t>RO*</t>
    <phoneticPr fontId="0" type="Hiragana"/>
  </si>
  <si>
    <t>RO</t>
    <phoneticPr fontId="0" type="Hiragana"/>
  </si>
  <si>
    <t>X</t>
    <phoneticPr fontId="0" type="Hiragana"/>
  </si>
  <si>
    <t>RO</t>
    <phoneticPr fontId="0" type="Hiragana"/>
  </si>
  <si>
    <t>A</t>
    <phoneticPr fontId="0" type="Hiragana"/>
  </si>
  <si>
    <t>C</t>
    <phoneticPr fontId="0" type="Hiragana"/>
  </si>
  <si>
    <t>B</t>
    <phoneticPr fontId="0" type="Hiragana"/>
  </si>
  <si>
    <t>A</t>
    <phoneticPr fontId="0" type="Hiragana"/>
  </si>
  <si>
    <t>C</t>
    <phoneticPr fontId="0" type="Hiragana"/>
  </si>
  <si>
    <t>A</t>
    <phoneticPr fontId="0" type="Hiragana"/>
  </si>
  <si>
    <t>C</t>
    <phoneticPr fontId="0" type="Hiragana"/>
  </si>
  <si>
    <t>Katherine                 M2825</t>
    <phoneticPr fontId="0" type="Hiragana"/>
  </si>
  <si>
    <t>CHERRY                         M2707</t>
    <phoneticPr fontId="0" type="Hiragana"/>
  </si>
  <si>
    <t>TINA                             M2784</t>
    <phoneticPr fontId="0" type="Hiragana"/>
  </si>
  <si>
    <t>重陽</t>
    <phoneticPr fontId="0" type="Hiragana"/>
  </si>
  <si>
    <t>國慶</t>
    <phoneticPr fontId="0" type="Hiragana"/>
  </si>
  <si>
    <t>AL7</t>
    <phoneticPr fontId="0" type="Hiragana"/>
  </si>
  <si>
    <t>AL8</t>
    <phoneticPr fontId="0" type="Hiragana"/>
  </si>
  <si>
    <t>AL10</t>
    <phoneticPr fontId="0" type="Hiragana"/>
  </si>
  <si>
    <t>AL9</t>
    <phoneticPr fontId="0" type="Hiragana"/>
  </si>
  <si>
    <t>X</t>
    <phoneticPr fontId="0" type="Hiragana"/>
  </si>
  <si>
    <t>7RO+2SH</t>
    <phoneticPr fontId="0" type="Hiragana"/>
  </si>
  <si>
    <t>A</t>
    <phoneticPr fontId="0" type="Hiragana"/>
  </si>
  <si>
    <t>C</t>
    <phoneticPr fontId="0" type="Hiragana"/>
  </si>
  <si>
    <t>SPM</t>
    <phoneticPr fontId="0" type="Hiragana"/>
  </si>
  <si>
    <t>12-9</t>
    <phoneticPr fontId="0" type="Hiragana"/>
  </si>
  <si>
    <t>A</t>
    <phoneticPr fontId="0" type="Hiragana"/>
  </si>
  <si>
    <t>C</t>
    <phoneticPr fontId="0" type="Hiragana"/>
  </si>
  <si>
    <t>B</t>
    <phoneticPr fontId="0" type="Hiragana"/>
  </si>
  <si>
    <t>C</t>
    <phoneticPr fontId="0" type="Hiragana"/>
  </si>
  <si>
    <t>A</t>
    <phoneticPr fontId="0" type="Hiragana"/>
  </si>
  <si>
    <t>B</t>
    <phoneticPr fontId="0" type="Hiragana"/>
  </si>
  <si>
    <t>C</t>
    <phoneticPr fontId="0" type="Hiragana"/>
  </si>
  <si>
    <t>A</t>
    <phoneticPr fontId="0" type="Hiragana"/>
  </si>
  <si>
    <t>B</t>
    <phoneticPr fontId="0" type="Hiragana"/>
  </si>
  <si>
    <t>A</t>
    <phoneticPr fontId="0" type="Hiragana"/>
  </si>
  <si>
    <t>A</t>
    <phoneticPr fontId="0" type="Hiragana"/>
  </si>
  <si>
    <t>X</t>
    <phoneticPr fontId="0" type="Hiragana"/>
  </si>
  <si>
    <t>C</t>
    <phoneticPr fontId="0" type="Hiragana"/>
  </si>
  <si>
    <t>Jessica                              M1980</t>
    <phoneticPr fontId="0" type="Hiragana"/>
  </si>
  <si>
    <t>A</t>
    <phoneticPr fontId="0" type="Hiragana"/>
  </si>
  <si>
    <t>C</t>
    <phoneticPr fontId="0" type="Hiragana"/>
  </si>
  <si>
    <t>A</t>
    <phoneticPr fontId="0" type="Hiragana"/>
  </si>
  <si>
    <t>SH1</t>
    <phoneticPr fontId="0" type="Hiragana"/>
  </si>
  <si>
    <t>SH2</t>
    <phoneticPr fontId="0" type="Hiragana"/>
  </si>
  <si>
    <t>SH1*</t>
    <phoneticPr fontId="0" type="Hiragana"/>
  </si>
  <si>
    <t>7RO+2SH</t>
    <phoneticPr fontId="0" type="Hiragana"/>
  </si>
  <si>
    <t>S RO+SH</t>
    <phoneticPr fontId="0" type="Hiragana"/>
  </si>
  <si>
    <t>8YRO7</t>
    <phoneticPr fontId="0" type="Hiragana"/>
  </si>
  <si>
    <t>2</t>
    <phoneticPr fontId="0" type="Hiragana"/>
  </si>
  <si>
    <t>8YRO7</t>
    <phoneticPr fontId="0" type="Hiragana"/>
  </si>
  <si>
    <t>A</t>
    <phoneticPr fontId="0" type="Hiragana"/>
  </si>
  <si>
    <t>0</t>
    <phoneticPr fontId="0" type="Hiragana"/>
  </si>
  <si>
    <t>L1</t>
    <phoneticPr fontId="0" type="Hiragana"/>
  </si>
  <si>
    <t>L2</t>
    <phoneticPr fontId="0" type="Hiragana"/>
  </si>
  <si>
    <t>E1</t>
    <phoneticPr fontId="0" type="Hiragana"/>
  </si>
  <si>
    <t>盤點</t>
    <phoneticPr fontId="0" type="Hiragana"/>
  </si>
  <si>
    <t>A.S.M.</t>
    <phoneticPr fontId="0" type="Hiragana"/>
  </si>
  <si>
    <t>NOV  7RO</t>
    <phoneticPr fontId="0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</si>
</sst>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.00_-;\-* #,##0.00_-;_-* &quot;-&quot;??_-;_-@_-"/>
  </numFmts>
  <fonts count="36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20"/>
      <color theme="1"/>
      <name val="Calibri"/>
      <family val="2"/>
    </font>
    <font>
      <sz val="10"/>
      <name val="Arial"/>
      <family val="2"/>
    </font>
    <font>
      <sz val="12"/>
      <color theme="1"/>
      <name val="等线"/>
      <family val="1"/>
      <charset val="136"/>
      <scheme val="minor"/>
    </font>
    <font>
      <sz val="11"/>
      <color theme="1"/>
      <name val="細明體"/>
      <family val="3"/>
      <charset val="136"/>
    </font>
    <font>
      <sz val="10"/>
      <name val="MS Gothic"/>
      <family val="3"/>
    </font>
    <font>
      <sz val="11"/>
      <color theme="1"/>
      <name val="等线"/>
      <family val="2"/>
      <charset val="134"/>
      <scheme val="minor"/>
    </font>
    <font>
      <sz val="22"/>
      <name val="Calibri"/>
      <family val="2"/>
    </font>
    <font>
      <u/>
      <sz val="22"/>
      <name val="Calibri"/>
      <family val="2"/>
    </font>
    <font>
      <sz val="22"/>
      <color theme="1"/>
      <name val="Calibri"/>
      <family val="2"/>
    </font>
    <font>
      <sz val="22"/>
      <name val="微軟正黑體"/>
      <family val="2"/>
      <charset val="136"/>
    </font>
    <font>
      <sz val="22"/>
      <color rgb="FFFF0000"/>
      <name val="Calibri"/>
      <family val="2"/>
    </font>
    <font>
      <sz val="22"/>
      <color theme="1"/>
      <name val="新細明體"/>
      <family val="1"/>
      <charset val="136"/>
    </font>
    <font>
      <sz val="22"/>
      <color theme="1"/>
      <name val="微軟正黑體"/>
      <family val="2"/>
      <charset val="136"/>
    </font>
    <font>
      <sz val="22"/>
      <color rgb="FF000000"/>
      <name val="Calibri"/>
      <family val="2"/>
    </font>
    <font>
      <sz val="22"/>
      <color rgb="FF0070C0"/>
      <name val="Calibri"/>
      <family val="2"/>
    </font>
    <font>
      <sz val="22"/>
      <color rgb="FF313534"/>
      <name val="Calibri"/>
      <family val="2"/>
    </font>
    <font>
      <sz val="22"/>
      <color rgb="FF313534"/>
      <name val="Calibri"/>
      <family val="2"/>
      <charset val="136"/>
    </font>
    <font>
      <sz val="22"/>
      <color theme="1"/>
      <name val="Microsoft YaHei"/>
      <family val="2"/>
      <charset val="134"/>
    </font>
    <font>
      <sz val="12"/>
      <color theme="1"/>
      <name val="等线"/>
      <family val="2"/>
      <scheme val="minor"/>
    </font>
    <font>
      <sz val="18"/>
      <color theme="1"/>
      <name val="Calibri"/>
      <family val="2"/>
    </font>
    <font>
      <sz val="11"/>
      <color theme="1"/>
      <name val="Microsoft YaHei"/>
      <family val="2"/>
      <charset val="134"/>
    </font>
    <font>
      <sz val="18"/>
      <name val="Calibri"/>
      <family val="2"/>
    </font>
    <font>
      <sz val="20"/>
      <color theme="1"/>
      <name val="微軟正黑體"/>
      <family val="2"/>
      <charset val="136"/>
    </font>
    <font>
      <sz val="22"/>
      <color theme="2" tint="-0.749992370372631"/>
      <name val="Calibri"/>
      <family val="2"/>
    </font>
    <font>
      <u/>
      <sz val="22"/>
      <name val="微軟正黑體"/>
      <family val="2"/>
      <charset val="136"/>
    </font>
    <font>
      <strike/>
      <sz val="22"/>
      <color theme="1"/>
      <name val="Calibri"/>
      <family val="2"/>
    </font>
    <font>
      <sz val="18"/>
      <name val="Arial"/>
      <family val="2"/>
    </font>
    <font>
      <sz val="18"/>
      <color theme="1"/>
      <name val="Arial"/>
      <family val="2"/>
    </font>
    <font>
      <sz val="18"/>
      <color rgb="FFFF0000"/>
      <name val="Arial"/>
      <family val="2"/>
    </font>
    <font>
      <b/>
      <sz val="22"/>
      <color rgb="FF000000"/>
      <name val="Calibri"/>
      <family val="2"/>
    </font>
    <font>
      <sz val="22"/>
      <color theme="2" tint="-0.749992370372631"/>
      <name val="Microsoft YaHei"/>
      <family val="2"/>
      <charset val="134"/>
    </font>
    <font>
      <sz val="22"/>
      <color rgb="FFFF0000"/>
      <name val="微軟正黑體"/>
      <family val="2"/>
      <charset val="136"/>
    </font>
    <font>
      <u/>
      <sz val="22"/>
      <color rgb="FFFF0000"/>
      <name val="微軟正黑體"/>
      <family val="2"/>
      <charset val="136"/>
    </font>
    <font>
      <sz val="9"/>
      <name val="等线"/>
      <family val="3"/>
      <charset val="134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63988158818325"/>
        <bgColor indexed="64"/>
      </patternFill>
    </fill>
    <fill>
      <patternFill patternType="solid">
        <fgColor theme="3" tint="0.79964598529007846"/>
        <bgColor indexed="64"/>
      </patternFill>
    </fill>
    <fill>
      <patternFill patternType="solid">
        <fgColor theme="3" tint="0.79961546678060247"/>
        <bgColor indexed="64"/>
      </patternFill>
    </fill>
    <fill>
      <patternFill patternType="solid">
        <fgColor theme="3" tint="0.799707022309030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FF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1">
    <xf numFmtId="0" fontId="0" fillId="0" borderId="0"/>
    <xf numFmtId="176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7" fillId="0" borderId="0">
      <alignment vertical="center"/>
    </xf>
    <xf numFmtId="0" fontId="3" fillId="0" borderId="0"/>
    <xf numFmtId="0" fontId="3" fillId="0" borderId="0"/>
    <xf numFmtId="0" fontId="20" fillId="0" borderId="0"/>
    <xf numFmtId="0" fontId="4" fillId="0" borderId="0">
      <alignment vertical="center"/>
    </xf>
  </cellStyleXfs>
  <cellXfs count="365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Font="1"/>
    <xf numFmtId="0" fontId="8" fillId="0" borderId="53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0" fontId="8" fillId="0" borderId="10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/>
    </xf>
    <xf numFmtId="0" fontId="10" fillId="5" borderId="22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/>
    </xf>
    <xf numFmtId="0" fontId="12" fillId="6" borderId="24" xfId="0" applyFont="1" applyFill="1" applyBorder="1" applyAlignment="1">
      <alignment horizontal="center"/>
    </xf>
    <xf numFmtId="0" fontId="12" fillId="6" borderId="27" xfId="0" applyFont="1" applyFill="1" applyBorder="1" applyAlignment="1">
      <alignment horizontal="center"/>
    </xf>
    <xf numFmtId="0" fontId="12" fillId="6" borderId="25" xfId="0" applyFont="1" applyFill="1" applyBorder="1" applyAlignment="1">
      <alignment horizontal="center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6" borderId="29" xfId="0" applyFont="1" applyFill="1" applyBorder="1" applyAlignment="1">
      <alignment horizontal="center"/>
    </xf>
    <xf numFmtId="0" fontId="8" fillId="0" borderId="33" xfId="0" applyFont="1" applyFill="1" applyBorder="1" applyAlignment="1">
      <alignment vertical="center"/>
    </xf>
    <xf numFmtId="0" fontId="10" fillId="0" borderId="26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/>
    </xf>
    <xf numFmtId="0" fontId="12" fillId="8" borderId="26" xfId="0" applyFont="1" applyFill="1" applyBorder="1" applyAlignment="1">
      <alignment horizontal="center"/>
    </xf>
    <xf numFmtId="0" fontId="12" fillId="8" borderId="24" xfId="0" applyFont="1" applyFill="1" applyBorder="1" applyAlignment="1">
      <alignment horizontal="center"/>
    </xf>
    <xf numFmtId="0" fontId="12" fillId="8" borderId="27" xfId="0" applyFont="1" applyFill="1" applyBorder="1" applyAlignment="1">
      <alignment horizontal="center"/>
    </xf>
    <xf numFmtId="0" fontId="12" fillId="8" borderId="25" xfId="0" applyFont="1" applyFill="1" applyBorder="1" applyAlignment="1">
      <alignment horizontal="center"/>
    </xf>
    <xf numFmtId="0" fontId="12" fillId="8" borderId="35" xfId="0" applyFont="1" applyFill="1" applyBorder="1" applyAlignment="1">
      <alignment horizontal="center"/>
    </xf>
    <xf numFmtId="0" fontId="12" fillId="8" borderId="19" xfId="0" applyFont="1" applyFill="1" applyBorder="1" applyAlignment="1">
      <alignment horizontal="center"/>
    </xf>
    <xf numFmtId="0" fontId="12" fillId="8" borderId="36" xfId="0" applyFont="1" applyFill="1" applyBorder="1" applyAlignment="1">
      <alignment horizontal="center"/>
    </xf>
    <xf numFmtId="0" fontId="12" fillId="8" borderId="20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2" fillId="6" borderId="37" xfId="0" applyFont="1" applyFill="1" applyBorder="1" applyAlignment="1">
      <alignment horizontal="center"/>
    </xf>
    <xf numFmtId="0" fontId="12" fillId="8" borderId="38" xfId="0" applyFont="1" applyFill="1" applyBorder="1" applyAlignment="1">
      <alignment horizontal="center"/>
    </xf>
    <xf numFmtId="0" fontId="12" fillId="6" borderId="38" xfId="0" applyFont="1" applyFill="1" applyBorder="1" applyAlignment="1">
      <alignment horizontal="center"/>
    </xf>
    <xf numFmtId="0" fontId="12" fillId="6" borderId="39" xfId="0" applyFont="1" applyFill="1" applyBorder="1" applyAlignment="1">
      <alignment horizontal="center"/>
    </xf>
    <xf numFmtId="0" fontId="12" fillId="7" borderId="40" xfId="0" applyFont="1" applyFill="1" applyBorder="1" applyAlignment="1">
      <alignment horizontal="center"/>
    </xf>
    <xf numFmtId="0" fontId="10" fillId="0" borderId="49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2" fillId="6" borderId="35" xfId="0" applyFont="1" applyFill="1" applyBorder="1" applyAlignment="1">
      <alignment horizontal="center"/>
    </xf>
    <xf numFmtId="0" fontId="12" fillId="6" borderId="19" xfId="0" applyFont="1" applyFill="1" applyBorder="1" applyAlignment="1">
      <alignment horizontal="center"/>
    </xf>
    <xf numFmtId="0" fontId="12" fillId="6" borderId="36" xfId="0" applyFont="1" applyFill="1" applyBorder="1" applyAlignment="1">
      <alignment horizontal="center"/>
    </xf>
    <xf numFmtId="0" fontId="12" fillId="7" borderId="20" xfId="0" applyFont="1" applyFill="1" applyBorder="1" applyAlignment="1">
      <alignment horizontal="center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6" fillId="2" borderId="48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49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0" fillId="9" borderId="36" xfId="0" applyFont="1" applyFill="1" applyBorder="1" applyAlignment="1">
      <alignment vertical="center"/>
    </xf>
    <xf numFmtId="0" fontId="10" fillId="9" borderId="0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52" xfId="0" applyFont="1" applyFill="1" applyBorder="1" applyAlignment="1">
      <alignment horizontal="center" vertical="center"/>
    </xf>
    <xf numFmtId="0" fontId="10" fillId="0" borderId="53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/>
    </xf>
    <xf numFmtId="0" fontId="18" fillId="9" borderId="0" xfId="0" applyFont="1" applyFill="1" applyAlignment="1"/>
    <xf numFmtId="0" fontId="10" fillId="0" borderId="46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0" fillId="9" borderId="0" xfId="0" applyFont="1" applyFill="1" applyAlignment="1"/>
    <xf numFmtId="0" fontId="12" fillId="7" borderId="30" xfId="0" applyFont="1" applyFill="1" applyBorder="1" applyAlignment="1">
      <alignment horizontal="center"/>
    </xf>
    <xf numFmtId="0" fontId="12" fillId="6" borderId="31" xfId="0" applyFont="1" applyFill="1" applyBorder="1" applyAlignment="1">
      <alignment horizontal="center"/>
    </xf>
    <xf numFmtId="0" fontId="10" fillId="0" borderId="41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2" fillId="10" borderId="24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0" fillId="2" borderId="43" xfId="2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 wrapText="1"/>
    </xf>
    <xf numFmtId="49" fontId="10" fillId="2" borderId="43" xfId="0" applyNumberFormat="1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/>
    </xf>
    <xf numFmtId="0" fontId="10" fillId="2" borderId="43" xfId="2" applyFont="1" applyFill="1" applyBorder="1" applyAlignment="1">
      <alignment horizontal="center" wrapText="1"/>
    </xf>
    <xf numFmtId="49" fontId="8" fillId="2" borderId="43" xfId="0" applyNumberFormat="1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vertical="center"/>
    </xf>
    <xf numFmtId="58" fontId="10" fillId="2" borderId="43" xfId="0" applyNumberFormat="1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vertical="center"/>
    </xf>
    <xf numFmtId="0" fontId="12" fillId="0" borderId="43" xfId="0" applyFont="1" applyFill="1" applyBorder="1" applyAlignment="1">
      <alignment horizontal="center" vertical="center"/>
    </xf>
    <xf numFmtId="0" fontId="15" fillId="0" borderId="43" xfId="0" applyFont="1" applyBorder="1"/>
    <xf numFmtId="0" fontId="10" fillId="2" borderId="49" xfId="0" applyFont="1" applyFill="1" applyBorder="1" applyAlignment="1">
      <alignment horizontal="center" vertical="center"/>
    </xf>
    <xf numFmtId="0" fontId="12" fillId="0" borderId="34" xfId="0" applyFont="1" applyFill="1" applyBorder="1" applyAlignment="1"/>
    <xf numFmtId="0" fontId="12" fillId="0" borderId="47" xfId="0" applyFont="1" applyFill="1" applyBorder="1" applyAlignment="1"/>
    <xf numFmtId="0" fontId="12" fillId="0" borderId="15" xfId="0" applyFont="1" applyFill="1" applyBorder="1" applyAlignment="1"/>
    <xf numFmtId="0" fontId="12" fillId="6" borderId="20" xfId="0" applyFont="1" applyFill="1" applyBorder="1" applyAlignment="1">
      <alignment horizontal="center"/>
    </xf>
    <xf numFmtId="0" fontId="12" fillId="8" borderId="43" xfId="0" applyFont="1" applyFill="1" applyBorder="1" applyAlignment="1">
      <alignment horizontal="center"/>
    </xf>
    <xf numFmtId="0" fontId="8" fillId="0" borderId="47" xfId="0" applyFont="1" applyFill="1" applyBorder="1" applyAlignment="1">
      <alignment vertical="center"/>
    </xf>
    <xf numFmtId="0" fontId="10" fillId="0" borderId="47" xfId="0" applyFont="1" applyFill="1" applyBorder="1" applyAlignment="1">
      <alignment vertical="center"/>
    </xf>
    <xf numFmtId="0" fontId="15" fillId="0" borderId="47" xfId="0" applyFont="1" applyBorder="1"/>
    <xf numFmtId="0" fontId="10" fillId="2" borderId="47" xfId="0" applyFont="1" applyFill="1" applyBorder="1" applyAlignment="1">
      <alignment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10" fillId="2" borderId="42" xfId="2" applyFont="1" applyFill="1" applyBorder="1" applyAlignment="1">
      <alignment horizontal="center" vertical="center"/>
    </xf>
    <xf numFmtId="49" fontId="10" fillId="2" borderId="42" xfId="0" applyNumberFormat="1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 wrapText="1"/>
    </xf>
    <xf numFmtId="58" fontId="10" fillId="2" borderId="44" xfId="0" applyNumberFormat="1" applyFont="1" applyFill="1" applyBorder="1" applyAlignment="1">
      <alignment horizontal="center" vertical="center"/>
    </xf>
    <xf numFmtId="0" fontId="8" fillId="2" borderId="56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22" fillId="0" borderId="0" xfId="0" applyFont="1"/>
    <xf numFmtId="0" fontId="10" fillId="11" borderId="42" xfId="0" applyFont="1" applyFill="1" applyBorder="1" applyAlignment="1">
      <alignment horizontal="center" vertical="center"/>
    </xf>
    <xf numFmtId="0" fontId="10" fillId="11" borderId="43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2" fillId="10" borderId="43" xfId="0" applyFont="1" applyFill="1" applyBorder="1" applyAlignment="1">
      <alignment horizontal="center" vertical="center"/>
    </xf>
    <xf numFmtId="0" fontId="15" fillId="0" borderId="47" xfId="0" applyFont="1" applyFill="1" applyBorder="1" applyAlignment="1"/>
    <xf numFmtId="49" fontId="10" fillId="2" borderId="44" xfId="0" applyNumberFormat="1" applyFont="1" applyFill="1" applyBorder="1" applyAlignment="1">
      <alignment horizontal="center" vertical="center"/>
    </xf>
    <xf numFmtId="49" fontId="10" fillId="2" borderId="42" xfId="0" applyNumberFormat="1" applyFont="1" applyFill="1" applyBorder="1" applyAlignment="1">
      <alignment horizontal="center" vertical="center" wrapText="1"/>
    </xf>
    <xf numFmtId="0" fontId="10" fillId="9" borderId="43" xfId="0" applyFont="1" applyFill="1" applyBorder="1" applyAlignment="1">
      <alignment horizontal="center" vertical="center"/>
    </xf>
    <xf numFmtId="49" fontId="23" fillId="2" borderId="43" xfId="1" applyNumberFormat="1" applyFont="1" applyFill="1" applyBorder="1" applyAlignment="1">
      <alignment horizontal="center" vertical="center" wrapText="1"/>
    </xf>
    <xf numFmtId="58" fontId="10" fillId="2" borderId="43" xfId="0" applyNumberFormat="1" applyFont="1" applyFill="1" applyBorder="1" applyAlignment="1">
      <alignment horizontal="center" vertical="center"/>
    </xf>
    <xf numFmtId="0" fontId="19" fillId="2" borderId="43" xfId="0" applyFont="1" applyFill="1" applyBorder="1" applyAlignment="1">
      <alignment horizontal="center" vertical="center"/>
    </xf>
    <xf numFmtId="58" fontId="10" fillId="2" borderId="42" xfId="0" applyNumberFormat="1" applyFont="1" applyFill="1" applyBorder="1" applyAlignment="1">
      <alignment horizontal="center" vertical="center"/>
    </xf>
    <xf numFmtId="0" fontId="15" fillId="0" borderId="57" xfId="0" applyFont="1" applyBorder="1" applyAlignment="1">
      <alignment vertical="center"/>
    </xf>
    <xf numFmtId="0" fontId="10" fillId="0" borderId="47" xfId="0" applyFont="1" applyBorder="1" applyAlignment="1">
      <alignment wrapText="1"/>
    </xf>
    <xf numFmtId="0" fontId="8" fillId="0" borderId="12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0" fillId="0" borderId="58" xfId="0" applyFont="1" applyFill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2" borderId="45" xfId="2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10" fillId="2" borderId="60" xfId="0" applyFont="1" applyFill="1" applyBorder="1" applyAlignment="1">
      <alignment horizontal="center" vertical="center"/>
    </xf>
    <xf numFmtId="0" fontId="10" fillId="13" borderId="42" xfId="0" applyFont="1" applyFill="1" applyBorder="1" applyAlignment="1">
      <alignment horizontal="center" vertical="center" wrapText="1"/>
    </xf>
    <xf numFmtId="0" fontId="10" fillId="13" borderId="43" xfId="0" applyFont="1" applyFill="1" applyBorder="1" applyAlignment="1">
      <alignment horizontal="center" vertical="center" wrapText="1"/>
    </xf>
    <xf numFmtId="0" fontId="14" fillId="13" borderId="43" xfId="0" applyFont="1" applyFill="1" applyBorder="1" applyAlignment="1">
      <alignment horizontal="center" vertical="center" wrapText="1"/>
    </xf>
    <xf numFmtId="0" fontId="14" fillId="13" borderId="43" xfId="0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49" fontId="8" fillId="2" borderId="43" xfId="1" applyNumberFormat="1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49" fontId="10" fillId="2" borderId="23" xfId="0" applyNumberFormat="1" applyFont="1" applyFill="1" applyBorder="1" applyAlignment="1">
      <alignment horizontal="center" vertical="center" wrapText="1"/>
    </xf>
    <xf numFmtId="0" fontId="10" fillId="0" borderId="49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wrapText="1"/>
    </xf>
    <xf numFmtId="0" fontId="12" fillId="8" borderId="2" xfId="0" applyFont="1" applyFill="1" applyBorder="1" applyAlignment="1">
      <alignment horizontal="center" wrapText="1"/>
    </xf>
    <xf numFmtId="0" fontId="12" fillId="6" borderId="2" xfId="0" applyFont="1" applyFill="1" applyBorder="1" applyAlignment="1">
      <alignment horizontal="center" wrapText="1"/>
    </xf>
    <xf numFmtId="0" fontId="12" fillId="6" borderId="3" xfId="0" applyFont="1" applyFill="1" applyBorder="1" applyAlignment="1">
      <alignment horizontal="center" wrapText="1"/>
    </xf>
    <xf numFmtId="0" fontId="12" fillId="7" borderId="7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14" fillId="2" borderId="38" xfId="0" applyFont="1" applyFill="1" applyBorder="1" applyAlignment="1">
      <alignment horizontal="center" vertical="center"/>
    </xf>
    <xf numFmtId="0" fontId="10" fillId="13" borderId="44" xfId="0" applyFont="1" applyFill="1" applyBorder="1" applyAlignment="1">
      <alignment horizontal="center" vertical="center"/>
    </xf>
    <xf numFmtId="0" fontId="12" fillId="9" borderId="5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1" fillId="2" borderId="43" xfId="0" applyFont="1" applyFill="1" applyBorder="1" applyAlignment="1">
      <alignment horizontal="center" vertical="center"/>
    </xf>
    <xf numFmtId="0" fontId="10" fillId="11" borderId="42" xfId="0" applyFont="1" applyFill="1" applyBorder="1" applyAlignment="1">
      <alignment horizontal="center" vertical="center" wrapText="1"/>
    </xf>
    <xf numFmtId="0" fontId="10" fillId="11" borderId="43" xfId="0" applyFont="1" applyFill="1" applyBorder="1" applyAlignment="1">
      <alignment horizontal="center" vertical="center" wrapText="1"/>
    </xf>
    <xf numFmtId="0" fontId="10" fillId="11" borderId="44" xfId="0" applyFont="1" applyFill="1" applyBorder="1" applyAlignment="1">
      <alignment horizontal="center" vertical="center" wrapText="1"/>
    </xf>
    <xf numFmtId="0" fontId="10" fillId="11" borderId="59" xfId="0" applyFont="1" applyFill="1" applyBorder="1" applyAlignment="1">
      <alignment horizontal="center" vertical="center" wrapText="1"/>
    </xf>
    <xf numFmtId="49" fontId="10" fillId="9" borderId="25" xfId="0" applyNumberFormat="1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horizontal="center" vertical="center" wrapText="1"/>
    </xf>
    <xf numFmtId="0" fontId="10" fillId="12" borderId="42" xfId="0" applyFont="1" applyFill="1" applyBorder="1" applyAlignment="1">
      <alignment horizontal="center" vertical="center"/>
    </xf>
    <xf numFmtId="0" fontId="10" fillId="12" borderId="44" xfId="0" applyFont="1" applyFill="1" applyBorder="1" applyAlignment="1">
      <alignment horizontal="center" vertical="center"/>
    </xf>
    <xf numFmtId="0" fontId="10" fillId="12" borderId="43" xfId="0" applyFont="1" applyFill="1" applyBorder="1" applyAlignment="1">
      <alignment horizontal="center" vertical="center"/>
    </xf>
    <xf numFmtId="0" fontId="10" fillId="12" borderId="59" xfId="0" applyFont="1" applyFill="1" applyBorder="1" applyAlignment="1">
      <alignment horizontal="center" vertical="center"/>
    </xf>
    <xf numFmtId="0" fontId="10" fillId="9" borderId="25" xfId="0" applyFont="1" applyFill="1" applyBorder="1" applyAlignment="1">
      <alignment horizontal="center" vertical="center" wrapText="1"/>
    </xf>
    <xf numFmtId="0" fontId="24" fillId="2" borderId="42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/>
    </xf>
    <xf numFmtId="0" fontId="10" fillId="12" borderId="43" xfId="2" applyFont="1" applyFill="1" applyBorder="1" applyAlignment="1">
      <alignment horizontal="center" vertical="center"/>
    </xf>
    <xf numFmtId="49" fontId="10" fillId="2" borderId="43" xfId="0" applyNumberFormat="1" applyFont="1" applyFill="1" applyBorder="1" applyAlignment="1">
      <alignment horizontal="center" vertical="center" wrapText="1"/>
    </xf>
    <xf numFmtId="0" fontId="14" fillId="12" borderId="4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/>
    </xf>
    <xf numFmtId="0" fontId="10" fillId="0" borderId="43" xfId="0" applyFont="1" applyFill="1" applyBorder="1" applyAlignment="1"/>
    <xf numFmtId="0" fontId="10" fillId="0" borderId="44" xfId="0" applyFont="1" applyFill="1" applyBorder="1" applyAlignment="1">
      <alignment horizontal="center"/>
    </xf>
    <xf numFmtId="0" fontId="10" fillId="0" borderId="44" xfId="0" applyFont="1" applyFill="1" applyBorder="1" applyAlignment="1"/>
    <xf numFmtId="0" fontId="10" fillId="0" borderId="23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10" fillId="0" borderId="48" xfId="0" applyFont="1" applyFill="1" applyBorder="1" applyAlignment="1"/>
    <xf numFmtId="0" fontId="10" fillId="0" borderId="27" xfId="0" applyFont="1" applyFill="1" applyBorder="1" applyAlignment="1">
      <alignment horizontal="center"/>
    </xf>
    <xf numFmtId="0" fontId="10" fillId="0" borderId="58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50" xfId="0" applyFont="1" applyFill="1" applyBorder="1" applyAlignment="1">
      <alignment horizontal="center"/>
    </xf>
    <xf numFmtId="49" fontId="10" fillId="2" borderId="43" xfId="2" applyNumberFormat="1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vertical="center"/>
    </xf>
    <xf numFmtId="0" fontId="8" fillId="0" borderId="43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vertical="center"/>
    </xf>
    <xf numFmtId="0" fontId="9" fillId="2" borderId="43" xfId="0" applyFont="1" applyFill="1" applyBorder="1" applyAlignment="1">
      <alignment horizontal="center" vertical="center"/>
    </xf>
    <xf numFmtId="49" fontId="25" fillId="2" borderId="43" xfId="0" applyNumberFormat="1" applyFont="1" applyFill="1" applyBorder="1" applyAlignment="1">
      <alignment horizontal="center" vertical="center"/>
    </xf>
    <xf numFmtId="0" fontId="15" fillId="0" borderId="43" xfId="0" applyFont="1" applyFill="1" applyBorder="1" applyAlignment="1"/>
    <xf numFmtId="0" fontId="12" fillId="0" borderId="43" xfId="0" applyFont="1" applyFill="1" applyBorder="1" applyAlignment="1"/>
    <xf numFmtId="0" fontId="10" fillId="9" borderId="43" xfId="0" applyFont="1" applyFill="1" applyBorder="1" applyAlignment="1">
      <alignment vertical="center"/>
    </xf>
    <xf numFmtId="0" fontId="17" fillId="9" borderId="43" xfId="0" applyFont="1" applyFill="1" applyBorder="1" applyAlignment="1"/>
    <xf numFmtId="0" fontId="10" fillId="9" borderId="43" xfId="0" applyFont="1" applyFill="1" applyBorder="1" applyAlignment="1"/>
    <xf numFmtId="0" fontId="10" fillId="0" borderId="42" xfId="0" applyFont="1" applyFill="1" applyBorder="1" applyAlignment="1">
      <alignment horizontal="center"/>
    </xf>
    <xf numFmtId="0" fontId="8" fillId="2" borderId="43" xfId="0" applyFont="1" applyFill="1" applyBorder="1" applyAlignment="1">
      <alignment horizontal="center" vertical="center"/>
    </xf>
    <xf numFmtId="0" fontId="12" fillId="16" borderId="43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vertical="center"/>
    </xf>
    <xf numFmtId="0" fontId="12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center"/>
    </xf>
    <xf numFmtId="0" fontId="9" fillId="2" borderId="16" xfId="0" applyFont="1" applyFill="1" applyBorder="1" applyAlignment="1">
      <alignment horizontal="center" vertical="center"/>
    </xf>
    <xf numFmtId="0" fontId="17" fillId="9" borderId="43" xfId="0" applyFont="1" applyFill="1" applyBorder="1" applyAlignment="1">
      <alignment horizontal="center"/>
    </xf>
    <xf numFmtId="0" fontId="10" fillId="9" borderId="43" xfId="0" applyFont="1" applyFill="1" applyBorder="1" applyAlignment="1">
      <alignment horizontal="center"/>
    </xf>
    <xf numFmtId="0" fontId="12" fillId="17" borderId="43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26" fillId="14" borderId="43" xfId="0" applyFont="1" applyFill="1" applyBorder="1" applyAlignment="1">
      <alignment horizontal="center" vertical="center"/>
    </xf>
    <xf numFmtId="0" fontId="11" fillId="14" borderId="49" xfId="0" applyFont="1" applyFill="1" applyBorder="1" applyAlignment="1">
      <alignment vertical="center"/>
    </xf>
    <xf numFmtId="0" fontId="11" fillId="14" borderId="43" xfId="0" applyFont="1" applyFill="1" applyBorder="1" applyAlignment="1">
      <alignment horizontal="center" vertical="center"/>
    </xf>
    <xf numFmtId="49" fontId="12" fillId="2" borderId="43" xfId="0" applyNumberFormat="1" applyFont="1" applyFill="1" applyBorder="1" applyAlignment="1">
      <alignment horizontal="center" vertical="center"/>
    </xf>
    <xf numFmtId="0" fontId="8" fillId="14" borderId="43" xfId="0" applyFont="1" applyFill="1" applyBorder="1" applyAlignment="1">
      <alignment horizontal="center" vertical="center"/>
    </xf>
    <xf numFmtId="0" fontId="25" fillId="2" borderId="43" xfId="0" applyFont="1" applyFill="1" applyBorder="1" applyAlignment="1">
      <alignment horizontal="center" vertical="center"/>
    </xf>
    <xf numFmtId="0" fontId="25" fillId="16" borderId="43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 wrapText="1"/>
    </xf>
    <xf numFmtId="0" fontId="27" fillId="0" borderId="43" xfId="0" applyFont="1" applyFill="1" applyBorder="1" applyAlignment="1">
      <alignment horizontal="center" vertical="center"/>
    </xf>
    <xf numFmtId="0" fontId="12" fillId="16" borderId="43" xfId="0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horizontal="center" vertical="center"/>
    </xf>
    <xf numFmtId="0" fontId="10" fillId="14" borderId="43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vertical="center"/>
    </xf>
    <xf numFmtId="0" fontId="10" fillId="2" borderId="16" xfId="0" applyFont="1" applyFill="1" applyBorder="1" applyAlignment="1">
      <alignment horizontal="center" vertical="center"/>
    </xf>
    <xf numFmtId="0" fontId="12" fillId="10" borderId="16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28" fillId="0" borderId="43" xfId="10" applyFont="1" applyBorder="1" applyAlignment="1">
      <alignment horizontal="center" vertical="center"/>
    </xf>
    <xf numFmtId="0" fontId="28" fillId="9" borderId="43" xfId="10" applyFont="1" applyFill="1" applyBorder="1" applyAlignment="1">
      <alignment horizontal="center" vertical="center"/>
    </xf>
    <xf numFmtId="0" fontId="29" fillId="0" borderId="43" xfId="10" applyFont="1" applyBorder="1" applyAlignment="1">
      <alignment horizontal="center" vertical="center"/>
    </xf>
    <xf numFmtId="0" fontId="30" fillId="9" borderId="43" xfId="1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vertical="center"/>
    </xf>
    <xf numFmtId="0" fontId="29" fillId="18" borderId="43" xfId="10" applyFont="1" applyFill="1" applyBorder="1" applyAlignment="1">
      <alignment horizontal="center" vertical="center"/>
    </xf>
    <xf numFmtId="0" fontId="28" fillId="18" borderId="43" xfId="10" applyFont="1" applyFill="1" applyBorder="1" applyAlignment="1">
      <alignment horizontal="center" vertical="center"/>
    </xf>
    <xf numFmtId="0" fontId="29" fillId="9" borderId="43" xfId="10" applyFont="1" applyFill="1" applyBorder="1" applyAlignment="1">
      <alignment horizontal="center" vertical="center"/>
    </xf>
    <xf numFmtId="0" fontId="28" fillId="0" borderId="43" xfId="10" applyFont="1" applyFill="1" applyBorder="1" applyAlignment="1">
      <alignment horizontal="center" vertical="center"/>
    </xf>
    <xf numFmtId="0" fontId="29" fillId="2" borderId="43" xfId="10" applyFont="1" applyFill="1" applyBorder="1" applyAlignment="1">
      <alignment horizontal="center" vertical="center"/>
    </xf>
    <xf numFmtId="0" fontId="30" fillId="0" borderId="43" xfId="10" applyFont="1" applyBorder="1" applyAlignment="1">
      <alignment horizontal="center" vertical="center"/>
    </xf>
    <xf numFmtId="0" fontId="10" fillId="2" borderId="29" xfId="2" applyFont="1" applyFill="1" applyBorder="1" applyAlignment="1">
      <alignment horizontal="center" wrapText="1"/>
    </xf>
    <xf numFmtId="49" fontId="10" fillId="2" borderId="29" xfId="0" applyNumberFormat="1" applyFont="1" applyFill="1" applyBorder="1" applyAlignment="1">
      <alignment horizontal="center" vertical="center"/>
    </xf>
    <xf numFmtId="49" fontId="10" fillId="2" borderId="29" xfId="2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28" fillId="2" borderId="43" xfId="10" applyFont="1" applyFill="1" applyBorder="1" applyAlignment="1">
      <alignment horizontal="center" vertical="center"/>
    </xf>
    <xf numFmtId="0" fontId="30" fillId="2" borderId="43" xfId="10" applyFont="1" applyFill="1" applyBorder="1" applyAlignment="1">
      <alignment horizontal="center" vertical="center"/>
    </xf>
    <xf numFmtId="0" fontId="31" fillId="0" borderId="43" xfId="0" applyFont="1" applyFill="1" applyBorder="1" applyAlignment="1"/>
    <xf numFmtId="0" fontId="10" fillId="19" borderId="43" xfId="0" applyFont="1" applyFill="1" applyBorder="1" applyAlignment="1">
      <alignment horizontal="center" vertical="center"/>
    </xf>
    <xf numFmtId="49" fontId="10" fillId="19" borderId="43" xfId="0" applyNumberFormat="1" applyFont="1" applyFill="1" applyBorder="1" applyAlignment="1">
      <alignment horizontal="center" vertical="center"/>
    </xf>
    <xf numFmtId="0" fontId="10" fillId="19" borderId="49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2" fillId="8" borderId="0" xfId="0" applyFont="1" applyFill="1" applyBorder="1" applyAlignment="1">
      <alignment horizontal="center"/>
    </xf>
    <xf numFmtId="0" fontId="10" fillId="17" borderId="43" xfId="0" applyFont="1" applyFill="1" applyBorder="1" applyAlignment="1">
      <alignment horizontal="center" vertical="center"/>
    </xf>
    <xf numFmtId="0" fontId="10" fillId="17" borderId="43" xfId="2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0" fillId="16" borderId="43" xfId="0" applyFont="1" applyFill="1" applyBorder="1" applyAlignment="1">
      <alignment horizontal="center" vertical="center"/>
    </xf>
    <xf numFmtId="0" fontId="12" fillId="17" borderId="43" xfId="0" applyFont="1" applyFill="1" applyBorder="1" applyAlignment="1">
      <alignment horizontal="center" vertical="center" wrapText="1"/>
    </xf>
    <xf numFmtId="49" fontId="10" fillId="17" borderId="43" xfId="0" applyNumberFormat="1" applyFont="1" applyFill="1" applyBorder="1" applyAlignment="1">
      <alignment horizontal="center" vertical="center"/>
    </xf>
    <xf numFmtId="0" fontId="10" fillId="17" borderId="43" xfId="0" applyFont="1" applyFill="1" applyBorder="1" applyAlignment="1">
      <alignment horizontal="center" vertical="center" wrapText="1"/>
    </xf>
    <xf numFmtId="49" fontId="10" fillId="17" borderId="43" xfId="0" applyNumberFormat="1" applyFont="1" applyFill="1" applyBorder="1" applyAlignment="1">
      <alignment horizontal="center" vertical="center" wrapText="1"/>
    </xf>
    <xf numFmtId="0" fontId="25" fillId="11" borderId="43" xfId="0" applyFont="1" applyFill="1" applyBorder="1" applyAlignment="1">
      <alignment horizontal="center" vertical="center"/>
    </xf>
    <xf numFmtId="49" fontId="25" fillId="11" borderId="43" xfId="0" applyNumberFormat="1" applyFont="1" applyFill="1" applyBorder="1" applyAlignment="1">
      <alignment horizontal="center" vertical="center"/>
    </xf>
    <xf numFmtId="0" fontId="25" fillId="11" borderId="43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/>
    </xf>
    <xf numFmtId="0" fontId="31" fillId="0" borderId="43" xfId="0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0" fontId="8" fillId="2" borderId="43" xfId="0" applyFont="1" applyFill="1" applyBorder="1" applyAlignment="1">
      <alignment horizontal="center" vertical="center"/>
    </xf>
    <xf numFmtId="0" fontId="10" fillId="9" borderId="43" xfId="0" applyFont="1" applyFill="1" applyBorder="1" applyAlignment="1">
      <alignment horizontal="center"/>
    </xf>
    <xf numFmtId="0" fontId="25" fillId="2" borderId="43" xfId="0" applyFont="1" applyFill="1" applyBorder="1" applyAlignment="1">
      <alignment horizontal="center" vertical="center" wrapText="1"/>
    </xf>
    <xf numFmtId="0" fontId="32" fillId="2" borderId="43" xfId="0" applyFont="1" applyFill="1" applyBorder="1" applyAlignment="1">
      <alignment horizontal="center" vertical="center" wrapText="1"/>
    </xf>
    <xf numFmtId="0" fontId="10" fillId="15" borderId="43" xfId="0" applyFont="1" applyFill="1" applyBorder="1" applyAlignment="1">
      <alignment horizontal="center" vertical="center"/>
    </xf>
    <xf numFmtId="49" fontId="10" fillId="15" borderId="43" xfId="0" applyNumberFormat="1" applyFont="1" applyFill="1" applyBorder="1" applyAlignment="1">
      <alignment horizontal="center" vertical="center"/>
    </xf>
    <xf numFmtId="58" fontId="10" fillId="15" borderId="43" xfId="0" applyNumberFormat="1" applyFont="1" applyFill="1" applyBorder="1" applyAlignment="1">
      <alignment horizontal="center" vertical="center"/>
    </xf>
    <xf numFmtId="0" fontId="10" fillId="15" borderId="43" xfId="0" applyFont="1" applyFill="1" applyBorder="1" applyAlignment="1">
      <alignment horizontal="center" vertical="center" wrapText="1"/>
    </xf>
    <xf numFmtId="0" fontId="25" fillId="15" borderId="43" xfId="0" applyFont="1" applyFill="1" applyBorder="1" applyAlignment="1">
      <alignment horizontal="center" vertical="center" wrapText="1"/>
    </xf>
    <xf numFmtId="49" fontId="25" fillId="15" borderId="43" xfId="0" applyNumberFormat="1" applyFont="1" applyFill="1" applyBorder="1" applyAlignment="1">
      <alignment horizontal="center" vertical="center"/>
    </xf>
    <xf numFmtId="58" fontId="10" fillId="11" borderId="43" xfId="0" applyNumberFormat="1" applyFont="1" applyFill="1" applyBorder="1" applyAlignment="1">
      <alignment horizontal="center" vertical="center"/>
    </xf>
    <xf numFmtId="0" fontId="10" fillId="11" borderId="49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10" fillId="20" borderId="43" xfId="0" applyFont="1" applyFill="1" applyBorder="1" applyAlignment="1">
      <alignment horizontal="center" vertical="center"/>
    </xf>
    <xf numFmtId="0" fontId="33" fillId="2" borderId="43" xfId="0" applyFont="1" applyFill="1" applyBorder="1" applyAlignment="1">
      <alignment horizontal="center" vertical="center"/>
    </xf>
    <xf numFmtId="0" fontId="34" fillId="2" borderId="43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vertical="center"/>
    </xf>
    <xf numFmtId="0" fontId="8" fillId="2" borderId="49" xfId="0" applyFont="1" applyFill="1" applyBorder="1" applyAlignment="1">
      <alignment horizontal="center" vertical="center"/>
    </xf>
    <xf numFmtId="49" fontId="10" fillId="2" borderId="49" xfId="0" applyNumberFormat="1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12" fillId="10" borderId="55" xfId="0" applyFont="1" applyFill="1" applyBorder="1" applyAlignment="1">
      <alignment horizontal="center" vertical="center"/>
    </xf>
    <xf numFmtId="0" fontId="10" fillId="19" borderId="55" xfId="0" applyFont="1" applyFill="1" applyBorder="1" applyAlignment="1">
      <alignment horizontal="center" vertical="center"/>
    </xf>
    <xf numFmtId="0" fontId="12" fillId="2" borderId="55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1" fillId="21" borderId="43" xfId="0" applyFont="1" applyFill="1" applyBorder="1" applyAlignment="1">
      <alignment vertical="center"/>
    </xf>
    <xf numFmtId="0" fontId="15" fillId="0" borderId="48" xfId="0" applyFont="1" applyFill="1" applyBorder="1" applyAlignment="1"/>
    <xf numFmtId="0" fontId="10" fillId="14" borderId="2" xfId="0" applyFont="1" applyFill="1" applyBorder="1" applyAlignment="1">
      <alignment horizontal="center"/>
    </xf>
    <xf numFmtId="0" fontId="10" fillId="14" borderId="29" xfId="0" applyFont="1" applyFill="1" applyBorder="1" applyAlignment="1">
      <alignment horizontal="center"/>
    </xf>
    <xf numFmtId="0" fontId="10" fillId="9" borderId="7" xfId="0" applyFont="1" applyFill="1" applyBorder="1" applyAlignment="1">
      <alignment horizontal="center"/>
    </xf>
    <xf numFmtId="0" fontId="10" fillId="9" borderId="30" xfId="0" applyFont="1" applyFill="1" applyBorder="1" applyAlignment="1">
      <alignment horizontal="center"/>
    </xf>
    <xf numFmtId="0" fontId="17" fillId="9" borderId="43" xfId="0" applyFont="1" applyFill="1" applyBorder="1" applyAlignment="1">
      <alignment horizontal="left" vertical="top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28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10" fillId="15" borderId="29" xfId="0" applyFont="1" applyFill="1" applyBorder="1" applyAlignment="1">
      <alignment horizontal="center"/>
    </xf>
    <xf numFmtId="0" fontId="10" fillId="9" borderId="43" xfId="0" applyFont="1" applyFill="1" applyBorder="1" applyAlignment="1">
      <alignment horizontal="left"/>
    </xf>
    <xf numFmtId="0" fontId="8" fillId="2" borderId="43" xfId="0" applyFont="1" applyFill="1" applyBorder="1" applyAlignment="1">
      <alignment horizontal="center" vertical="center"/>
    </xf>
    <xf numFmtId="0" fontId="17" fillId="9" borderId="43" xfId="0" applyFont="1" applyFill="1" applyBorder="1" applyAlignment="1">
      <alignment horizontal="center" vertical="top" wrapText="1"/>
    </xf>
    <xf numFmtId="0" fontId="10" fillId="9" borderId="4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17" fillId="9" borderId="0" xfId="0" applyFont="1" applyFill="1" applyAlignment="1">
      <alignment horizontal="left" vertical="top" wrapText="1"/>
    </xf>
    <xf numFmtId="0" fontId="14" fillId="9" borderId="0" xfId="0" applyFont="1" applyFill="1" applyAlignment="1">
      <alignment horizontal="left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</cellXfs>
  <cellStyles count="11">
    <cellStyle name="Normal 2" xfId="8" xr:uid="{00000000-0005-0000-0000-000001000000}"/>
    <cellStyle name="Normal 2 2" xfId="7" xr:uid="{00000000-0005-0000-0000-000002000000}"/>
    <cellStyle name="Normal 2 3 2 2" xfId="6" xr:uid="{00000000-0005-0000-0000-000003000000}"/>
    <cellStyle name="Normal 2 3 7 2 2 2 4 2 2 2" xfId="4" xr:uid="{00000000-0005-0000-0000-000004000000}"/>
    <cellStyle name="Normal 2 3 7 2 2 2 4 2 2 5 2" xfId="3" xr:uid="{00000000-0005-0000-0000-000005000000}"/>
    <cellStyle name="Normal_ROSTER 2008. - WYNN" xfId="5" xr:uid="{00000000-0005-0000-0000-000006000000}"/>
    <cellStyle name="Normal_Sheet1_ROSTER 2008. - WYNN_2009  FS ROSTER MASTER  2009" xfId="2" xr:uid="{E04E9F8A-7C59-40BC-8CE2-062945EA4597}"/>
    <cellStyle name="常规" xfId="0" builtinId="0"/>
    <cellStyle name="千位分隔" xfId="1" builtinId="3"/>
    <cellStyle name="一般 11 2 2" xfId="10" xr:uid="{3EFB3718-B156-4158-B031-AEB0B15798C9}"/>
    <cellStyle name="一般 3" xfId="9" xr:uid="{4FE966A4-95BF-4909-8275-F5D0374AECC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0"/>
  <sheetViews>
    <sheetView workbookViewId="0"/>
  </sheetViews>
  <sheetFormatPr defaultRowHeight="14.25"/>
  <sheetData>
    <row r="1" spans="1:47" ht="28.5">
      <c r="A1" s="246"/>
      <c r="B1" s="247"/>
      <c r="C1" s="248"/>
      <c r="D1" s="248"/>
      <c r="E1" s="249"/>
      <c r="F1" s="248"/>
      <c r="G1" s="247"/>
      <c r="H1" s="248"/>
      <c r="I1" s="248"/>
      <c r="J1" s="248" t="s">
        <v>199</v>
      </c>
      <c r="K1" s="248"/>
      <c r="L1" s="250"/>
      <c r="M1" s="248"/>
      <c r="N1" s="248">
        <v>2026</v>
      </c>
      <c r="O1" s="248"/>
      <c r="P1" s="248"/>
      <c r="Q1" s="346" t="s">
        <v>195</v>
      </c>
      <c r="R1" s="346"/>
      <c r="S1" s="251"/>
      <c r="T1" s="248"/>
      <c r="U1" s="248"/>
      <c r="V1" s="251"/>
      <c r="W1" s="248"/>
      <c r="X1" s="248"/>
      <c r="Y1" s="248"/>
      <c r="Z1" s="248"/>
      <c r="AA1" s="248"/>
      <c r="AB1" s="248"/>
      <c r="AC1" s="248"/>
      <c r="AD1" s="247"/>
      <c r="AE1" s="248"/>
      <c r="AF1" s="217"/>
      <c r="AG1" s="5"/>
      <c r="AH1" s="6"/>
      <c r="AI1" s="9"/>
    </row>
    <row r="2" spans="1:47" ht="57">
      <c r="A2" s="231" t="s">
        <v>0</v>
      </c>
      <c r="B2" s="245">
        <v>1</v>
      </c>
      <c r="C2" s="245">
        <v>2</v>
      </c>
      <c r="D2" s="245">
        <v>3</v>
      </c>
      <c r="E2" s="232">
        <v>4</v>
      </c>
      <c r="F2" s="245">
        <v>5</v>
      </c>
      <c r="G2" s="245">
        <v>6</v>
      </c>
      <c r="H2" s="245">
        <v>7</v>
      </c>
      <c r="I2" s="245">
        <v>8</v>
      </c>
      <c r="J2" s="245">
        <v>9</v>
      </c>
      <c r="K2" s="245">
        <v>10</v>
      </c>
      <c r="L2" s="245">
        <v>11</v>
      </c>
      <c r="M2" s="245">
        <v>12</v>
      </c>
      <c r="N2" s="245">
        <v>13</v>
      </c>
      <c r="O2" s="245">
        <v>14</v>
      </c>
      <c r="P2" s="245">
        <v>15</v>
      </c>
      <c r="Q2" s="245">
        <v>16</v>
      </c>
      <c r="R2" s="245">
        <v>17</v>
      </c>
      <c r="S2" s="245">
        <v>18</v>
      </c>
      <c r="T2" s="245">
        <v>19</v>
      </c>
      <c r="U2" s="245">
        <v>20</v>
      </c>
      <c r="V2" s="245">
        <v>21</v>
      </c>
      <c r="W2" s="245">
        <v>22</v>
      </c>
      <c r="X2" s="245">
        <v>23</v>
      </c>
      <c r="Y2" s="245">
        <v>24</v>
      </c>
      <c r="Z2" s="245">
        <v>25</v>
      </c>
      <c r="AA2" s="113">
        <v>26</v>
      </c>
      <c r="AB2" s="113">
        <v>27</v>
      </c>
      <c r="AC2" s="245">
        <v>28</v>
      </c>
      <c r="AD2" s="245">
        <v>29</v>
      </c>
      <c r="AE2" s="245">
        <v>30</v>
      </c>
      <c r="AF2" s="245">
        <v>31</v>
      </c>
      <c r="AG2" s="347" t="s">
        <v>1</v>
      </c>
      <c r="AH2" s="349" t="s">
        <v>2</v>
      </c>
      <c r="AI2" s="344" t="s">
        <v>59</v>
      </c>
      <c r="AR2" s="351" t="s">
        <v>44</v>
      </c>
      <c r="AS2" s="353" t="s">
        <v>45</v>
      </c>
      <c r="AT2" s="339" t="s">
        <v>114</v>
      </c>
      <c r="AU2" s="341" t="s">
        <v>176</v>
      </c>
    </row>
    <row r="3" spans="1:47" ht="28.5">
      <c r="A3" s="231" t="s">
        <v>3</v>
      </c>
      <c r="B3" s="62" t="s">
        <v>113</v>
      </c>
      <c r="C3" s="113" t="s">
        <v>115</v>
      </c>
      <c r="D3" s="154" t="s">
        <v>173</v>
      </c>
      <c r="E3" s="154" t="s">
        <v>111</v>
      </c>
      <c r="F3" s="62" t="s">
        <v>112</v>
      </c>
      <c r="G3" s="62" t="s">
        <v>113</v>
      </c>
      <c r="H3" s="62" t="s">
        <v>114</v>
      </c>
      <c r="I3" s="62" t="s">
        <v>113</v>
      </c>
      <c r="J3" s="113" t="s">
        <v>115</v>
      </c>
      <c r="K3" s="154" t="s">
        <v>173</v>
      </c>
      <c r="L3" s="154" t="s">
        <v>111</v>
      </c>
      <c r="M3" s="62" t="s">
        <v>112</v>
      </c>
      <c r="N3" s="62" t="s">
        <v>113</v>
      </c>
      <c r="O3" s="62" t="s">
        <v>114</v>
      </c>
      <c r="P3" s="62" t="s">
        <v>113</v>
      </c>
      <c r="Q3" s="113" t="s">
        <v>115</v>
      </c>
      <c r="R3" s="154" t="s">
        <v>173</v>
      </c>
      <c r="S3" s="154" t="s">
        <v>111</v>
      </c>
      <c r="T3" s="62" t="s">
        <v>112</v>
      </c>
      <c r="U3" s="62" t="s">
        <v>113</v>
      </c>
      <c r="V3" s="62" t="s">
        <v>114</v>
      </c>
      <c r="W3" s="62" t="s">
        <v>113</v>
      </c>
      <c r="X3" s="113" t="s">
        <v>115</v>
      </c>
      <c r="Y3" s="154" t="s">
        <v>173</v>
      </c>
      <c r="Z3" s="154" t="s">
        <v>111</v>
      </c>
      <c r="AA3" s="62" t="s">
        <v>112</v>
      </c>
      <c r="AB3" s="62" t="s">
        <v>113</v>
      </c>
      <c r="AC3" s="62" t="s">
        <v>114</v>
      </c>
      <c r="AD3" s="62" t="s">
        <v>113</v>
      </c>
      <c r="AE3" s="113" t="s">
        <v>115</v>
      </c>
      <c r="AF3" s="154" t="s">
        <v>173</v>
      </c>
      <c r="AG3" s="348"/>
      <c r="AH3" s="350"/>
      <c r="AI3" s="345"/>
      <c r="AJ3" s="19" t="s">
        <v>4</v>
      </c>
      <c r="AK3" s="20" t="s">
        <v>60</v>
      </c>
      <c r="AL3" s="20" t="s">
        <v>187</v>
      </c>
      <c r="AM3" s="20" t="s">
        <v>61</v>
      </c>
      <c r="AN3" s="20" t="s">
        <v>62</v>
      </c>
      <c r="AO3" s="21" t="s">
        <v>63</v>
      </c>
      <c r="AR3" s="352"/>
      <c r="AS3" s="354"/>
      <c r="AT3" s="340"/>
      <c r="AU3" s="342"/>
    </row>
    <row r="4" spans="1:47" ht="28.5">
      <c r="A4" s="231" t="s">
        <v>178</v>
      </c>
      <c r="B4" s="113" t="s">
        <v>203</v>
      </c>
      <c r="C4" s="113" t="s">
        <v>202</v>
      </c>
      <c r="D4" s="113" t="s">
        <v>202</v>
      </c>
      <c r="E4" s="113" t="s">
        <v>209</v>
      </c>
      <c r="F4" s="113" t="s">
        <v>204</v>
      </c>
      <c r="G4" s="113" t="s">
        <v>204</v>
      </c>
      <c r="H4" s="113" t="s">
        <v>202</v>
      </c>
      <c r="I4" s="113" t="s">
        <v>202</v>
      </c>
      <c r="J4" s="113" t="s">
        <v>200</v>
      </c>
      <c r="K4" s="117" t="s">
        <v>200</v>
      </c>
      <c r="L4" s="113" t="s">
        <v>204</v>
      </c>
      <c r="M4" s="113" t="s">
        <v>45</v>
      </c>
      <c r="N4" s="113" t="s">
        <v>206</v>
      </c>
      <c r="O4" s="113" t="s">
        <v>207</v>
      </c>
      <c r="P4" s="113" t="s">
        <v>205</v>
      </c>
      <c r="Q4" s="113" t="s">
        <v>206</v>
      </c>
      <c r="R4" s="113" t="s">
        <v>207</v>
      </c>
      <c r="S4" s="117" t="s">
        <v>207</v>
      </c>
      <c r="T4" s="113" t="s">
        <v>176</v>
      </c>
      <c r="U4" s="113" t="s">
        <v>206</v>
      </c>
      <c r="V4" s="113" t="s">
        <v>207</v>
      </c>
      <c r="W4" s="113" t="s">
        <v>207</v>
      </c>
      <c r="X4" s="113" t="s">
        <v>176</v>
      </c>
      <c r="Y4" s="113" t="s">
        <v>206</v>
      </c>
      <c r="Z4" s="113" t="s">
        <v>45</v>
      </c>
      <c r="AA4" s="113" t="s">
        <v>212</v>
      </c>
      <c r="AB4" s="113" t="s">
        <v>205</v>
      </c>
      <c r="AC4" s="113" t="s">
        <v>176</v>
      </c>
      <c r="AD4" s="113" t="s">
        <v>206</v>
      </c>
      <c r="AE4" s="113" t="s">
        <v>45</v>
      </c>
      <c r="AF4" s="113" t="s">
        <v>207</v>
      </c>
      <c r="AG4" s="61"/>
      <c r="AH4" s="62"/>
      <c r="AI4" s="159"/>
      <c r="AJ4" s="23">
        <f>COUNTIFS($B$3:$AF$3,"s",B4:AF4,"s*")+COUNTIFS($B$3:$AF$3,"s",B4:AF4,"r*")+COUNTIFS($B$3:$AF$3,"s",B4:AF4,"al*")+COUNTIFS($B$3:$AF$3,"s",B4:AF4,"sch*")</f>
        <v>2</v>
      </c>
      <c r="AK4" s="37">
        <f t="shared" ref="AK4" si="0">COUNTIF(B4:AF4,"A")</f>
        <v>11</v>
      </c>
      <c r="AL4" s="24">
        <f>COUNTIF(C4:AI4,"B")</f>
        <v>0</v>
      </c>
      <c r="AM4" s="37">
        <f t="shared" ref="AM4" si="1">COUNTIF(B4:AF4,"C")</f>
        <v>11</v>
      </c>
      <c r="AN4" s="24">
        <f>COUNTIF(B4:AI4,"E")</f>
        <v>0</v>
      </c>
      <c r="AO4" s="25">
        <f t="shared" ref="AO4" si="2">COUNTIF(B4:AF4,"sh*")+COUNTIF(B4:AF4,"ro*")+COUNTIF(B4:AF4,"al*")+COUNTIF(B4:AF4,"sch*")</f>
        <v>8</v>
      </c>
      <c r="AR4" s="241">
        <f>COUNTIF($B$4:$AI$4,"A")</f>
        <v>11</v>
      </c>
      <c r="AS4" s="218">
        <f>COUNTIF($C$4:$AJ$4,"C")</f>
        <v>11</v>
      </c>
      <c r="AT4" s="218">
        <f>COUNTIF($B$4:$AI$4,"W")</f>
        <v>0</v>
      </c>
      <c r="AU4" s="220">
        <f>COUNTIF($B$4:$AI$4,"RO")</f>
        <v>5</v>
      </c>
    </row>
    <row r="5" spans="1:47" ht="28.5">
      <c r="A5" s="231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113"/>
      <c r="AG5" s="61"/>
      <c r="AH5" s="62"/>
      <c r="AI5" s="121"/>
      <c r="AJ5" s="23"/>
      <c r="AK5" s="40"/>
      <c r="AL5" s="40"/>
      <c r="AM5" s="40"/>
      <c r="AN5" s="41"/>
      <c r="AO5" s="42"/>
      <c r="AR5" s="241"/>
      <c r="AS5" s="219"/>
      <c r="AT5" s="225"/>
      <c r="AU5" s="221"/>
    </row>
    <row r="6" spans="1:47" ht="28.5">
      <c r="A6" s="122" t="s">
        <v>194</v>
      </c>
      <c r="B6" s="113" t="s">
        <v>204</v>
      </c>
      <c r="C6" s="113" t="s">
        <v>204</v>
      </c>
      <c r="D6" s="113" t="s">
        <v>204</v>
      </c>
      <c r="E6" s="113" t="s">
        <v>202</v>
      </c>
      <c r="F6" s="113" t="s">
        <v>209</v>
      </c>
      <c r="G6" s="113" t="s">
        <v>176</v>
      </c>
      <c r="H6" s="113" t="s">
        <v>211</v>
      </c>
      <c r="I6" s="117" t="s">
        <v>204</v>
      </c>
      <c r="J6" s="117" t="s">
        <v>202</v>
      </c>
      <c r="K6" s="113" t="s">
        <v>45</v>
      </c>
      <c r="L6" s="113" t="s">
        <v>213</v>
      </c>
      <c r="M6" s="113" t="s">
        <v>176</v>
      </c>
      <c r="N6" s="113" t="s">
        <v>207</v>
      </c>
      <c r="O6" s="113" t="s">
        <v>205</v>
      </c>
      <c r="P6" s="113" t="s">
        <v>206</v>
      </c>
      <c r="Q6" s="113" t="s">
        <v>212</v>
      </c>
      <c r="R6" s="113" t="s">
        <v>176</v>
      </c>
      <c r="S6" s="117" t="s">
        <v>211</v>
      </c>
      <c r="T6" s="113" t="s">
        <v>206</v>
      </c>
      <c r="U6" s="113" t="s">
        <v>207</v>
      </c>
      <c r="V6" s="113" t="s">
        <v>197</v>
      </c>
      <c r="W6" s="113" t="s">
        <v>197</v>
      </c>
      <c r="X6" s="113" t="s">
        <v>206</v>
      </c>
      <c r="Y6" s="113" t="s">
        <v>207</v>
      </c>
      <c r="Z6" s="113" t="s">
        <v>212</v>
      </c>
      <c r="AA6" s="113" t="s">
        <v>176</v>
      </c>
      <c r="AB6" s="113" t="s">
        <v>45</v>
      </c>
      <c r="AC6" s="113" t="s">
        <v>45</v>
      </c>
      <c r="AD6" s="113" t="s">
        <v>213</v>
      </c>
      <c r="AE6" s="113" t="s">
        <v>44</v>
      </c>
      <c r="AF6" s="113" t="s">
        <v>176</v>
      </c>
      <c r="AG6" s="61"/>
      <c r="AH6" s="62"/>
      <c r="AI6" s="182"/>
      <c r="AJ6" s="23">
        <f>COUNTIFS($B$3:$AF$3,"s",B6:AF6,"s*")+COUNTIFS($B$3:$AF$3,"s",B6:AF6,"r*")+COUNTIFS($B$3:$AF$3,"s",B6:AF6,"al*")+COUNTIFS($B$3:$AF$3,"s",B6:AF6,"sch*")</f>
        <v>2</v>
      </c>
      <c r="AK6" s="45">
        <f>COUNTIF(B6:AF6,"A")</f>
        <v>10</v>
      </c>
      <c r="AL6" s="24">
        <f>COUNTIF(C6:AI6,"B")</f>
        <v>0</v>
      </c>
      <c r="AM6" s="45">
        <f>COUNTIF(B6:AF6,"C")</f>
        <v>12</v>
      </c>
      <c r="AN6" s="24">
        <f>COUNTIF(B6:AI6,"E")</f>
        <v>0</v>
      </c>
      <c r="AO6" s="25">
        <f>COUNTIF(B6:AF6,"sh*")+COUNTIF(B6:AF6,"ro*")+COUNTIF(B6:AF6,"al*")+COUNTIF(B6:AF6,"sch*")</f>
        <v>9</v>
      </c>
      <c r="AR6" s="241">
        <f>COUNTIF($B$6:$AI$6,"A")</f>
        <v>10</v>
      </c>
      <c r="AS6" s="218">
        <f>COUNTIF($C$6:$AJ$6,"C")</f>
        <v>11</v>
      </c>
      <c r="AT6" s="218">
        <f>COUNTIF($B$6:$AI$6,"W")</f>
        <v>0</v>
      </c>
      <c r="AU6" s="220">
        <f>COUNTIF($B$6:$AI$6,"RO")</f>
        <v>6</v>
      </c>
    </row>
    <row r="7" spans="1:47" ht="28.5">
      <c r="A7" s="122" t="s">
        <v>179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113"/>
      <c r="AG7" s="61"/>
      <c r="AH7" s="62"/>
      <c r="AI7" s="114"/>
      <c r="AJ7" s="46"/>
      <c r="AK7" s="47"/>
      <c r="AL7" s="47"/>
      <c r="AM7" s="47"/>
      <c r="AN7" s="48"/>
      <c r="AO7" s="49"/>
      <c r="AR7" s="241"/>
      <c r="AS7" s="219"/>
      <c r="AT7" s="225"/>
      <c r="AU7" s="221"/>
    </row>
    <row r="8" spans="1:47" ht="30">
      <c r="A8" s="122" t="s">
        <v>180</v>
      </c>
      <c r="B8" s="113" t="s">
        <v>202</v>
      </c>
      <c r="C8" s="113" t="s">
        <v>202</v>
      </c>
      <c r="D8" s="113" t="s">
        <v>209</v>
      </c>
      <c r="E8" s="113" t="s">
        <v>204</v>
      </c>
      <c r="F8" s="117" t="s">
        <v>212</v>
      </c>
      <c r="G8" s="113" t="s">
        <v>202</v>
      </c>
      <c r="H8" s="117" t="s">
        <v>176</v>
      </c>
      <c r="I8" s="113" t="s">
        <v>197</v>
      </c>
      <c r="J8" s="117" t="s">
        <v>204</v>
      </c>
      <c r="K8" s="117" t="s">
        <v>204</v>
      </c>
      <c r="L8" s="113" t="s">
        <v>45</v>
      </c>
      <c r="M8" s="113" t="s">
        <v>213</v>
      </c>
      <c r="N8" s="113" t="s">
        <v>205</v>
      </c>
      <c r="O8" s="113" t="s">
        <v>206</v>
      </c>
      <c r="P8" s="113" t="s">
        <v>44</v>
      </c>
      <c r="Q8" s="113" t="s">
        <v>176</v>
      </c>
      <c r="R8" s="113" t="s">
        <v>211</v>
      </c>
      <c r="S8" s="117" t="s">
        <v>44</v>
      </c>
      <c r="T8" s="113" t="s">
        <v>207</v>
      </c>
      <c r="U8" s="113" t="s">
        <v>176</v>
      </c>
      <c r="V8" s="113" t="s">
        <v>45</v>
      </c>
      <c r="W8" s="113" t="s">
        <v>211</v>
      </c>
      <c r="X8" s="113" t="s">
        <v>44</v>
      </c>
      <c r="Y8" s="113" t="s">
        <v>44</v>
      </c>
      <c r="Z8" s="113" t="s">
        <v>176</v>
      </c>
      <c r="AA8" s="161" t="s">
        <v>211</v>
      </c>
      <c r="AB8" s="113" t="s">
        <v>44</v>
      </c>
      <c r="AC8" s="113" t="s">
        <v>44</v>
      </c>
      <c r="AD8" s="113" t="s">
        <v>176</v>
      </c>
      <c r="AE8" s="113" t="s">
        <v>197</v>
      </c>
      <c r="AF8" s="113" t="s">
        <v>206</v>
      </c>
      <c r="AG8" s="61"/>
      <c r="AH8" s="62"/>
      <c r="AI8" s="113"/>
      <c r="AJ8" s="23">
        <f>COUNTIFS($B$3:$AF$3,"s",B8:AF8,"s*")+COUNTIFS($B$3:$AF$3,"s",B8:AF8,"r*")+COUNTIFS($B$3:$AF$3,"s",B8:AF8,"al*")+COUNTIFS($B$3:$AF$3,"s",B8:AF8,"sch*")</f>
        <v>2</v>
      </c>
      <c r="AK8" s="45">
        <f>COUNTIF(B8:AF8,"A")</f>
        <v>12</v>
      </c>
      <c r="AL8" s="24">
        <f>COUNTIF(C8:AI8,"B")</f>
        <v>0</v>
      </c>
      <c r="AM8" s="45">
        <f>COUNTIF(B8:AF8,"C")</f>
        <v>10</v>
      </c>
      <c r="AN8" s="24">
        <f>COUNTIF(B8:AI8,"E")</f>
        <v>0</v>
      </c>
      <c r="AO8" s="25">
        <f>COUNTIF(B8:AF8,"sh*")+COUNTIF(B8:AF8,"ro*")+COUNTIF(B8:AF8,"al*")+COUNTIF(B8:AF8,"sch*")</f>
        <v>9</v>
      </c>
      <c r="AR8" s="241">
        <f>COUNTIF($B$8:$AI$8,"A")</f>
        <v>12</v>
      </c>
      <c r="AS8" s="218">
        <f>COUNTIF($C$8:$AJ$8,"C")</f>
        <v>10</v>
      </c>
      <c r="AT8" s="218">
        <f>COUNTIF($B$8:$AI$8,"W")</f>
        <v>0</v>
      </c>
      <c r="AU8" s="220">
        <f>COUNTIF($B$8:$AI$8,"RO")</f>
        <v>6</v>
      </c>
    </row>
    <row r="9" spans="1:47" ht="28.5">
      <c r="A9" s="122" t="s">
        <v>181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113"/>
      <c r="AG9" s="61"/>
      <c r="AH9" s="62"/>
      <c r="AI9" s="114"/>
      <c r="AJ9" s="23"/>
      <c r="AK9" s="45"/>
      <c r="AL9" s="24"/>
      <c r="AM9" s="45"/>
      <c r="AN9" s="24"/>
      <c r="AO9" s="25"/>
      <c r="AR9" s="241"/>
      <c r="AS9" s="219"/>
      <c r="AT9" s="225"/>
      <c r="AU9" s="221"/>
    </row>
    <row r="10" spans="1:47" ht="28.5">
      <c r="A10" s="122" t="s">
        <v>177</v>
      </c>
      <c r="B10" s="113" t="s">
        <v>204</v>
      </c>
      <c r="C10" s="113" t="s">
        <v>204</v>
      </c>
      <c r="D10" s="113" t="s">
        <v>202</v>
      </c>
      <c r="E10" s="113" t="s">
        <v>202</v>
      </c>
      <c r="F10" s="113" t="s">
        <v>209</v>
      </c>
      <c r="G10" s="113" t="s">
        <v>204</v>
      </c>
      <c r="H10" s="117" t="s">
        <v>44</v>
      </c>
      <c r="I10" s="113" t="s">
        <v>213</v>
      </c>
      <c r="J10" s="113" t="s">
        <v>176</v>
      </c>
      <c r="K10" s="113" t="s">
        <v>202</v>
      </c>
      <c r="L10" s="113" t="s">
        <v>197</v>
      </c>
      <c r="M10" s="113" t="s">
        <v>201</v>
      </c>
      <c r="N10" s="113" t="s">
        <v>206</v>
      </c>
      <c r="O10" s="113" t="s">
        <v>207</v>
      </c>
      <c r="P10" s="113" t="s">
        <v>176</v>
      </c>
      <c r="Q10" s="113" t="s">
        <v>211</v>
      </c>
      <c r="R10" s="113" t="s">
        <v>44</v>
      </c>
      <c r="S10" s="117" t="s">
        <v>176</v>
      </c>
      <c r="T10" s="113" t="s">
        <v>197</v>
      </c>
      <c r="U10" s="113" t="s">
        <v>211</v>
      </c>
      <c r="V10" s="116" t="s">
        <v>44</v>
      </c>
      <c r="W10" s="113" t="s">
        <v>176</v>
      </c>
      <c r="X10" s="113" t="s">
        <v>45</v>
      </c>
      <c r="Y10" s="113" t="s">
        <v>45</v>
      </c>
      <c r="Z10" s="123" t="s">
        <v>212</v>
      </c>
      <c r="AA10" s="123" t="s">
        <v>44</v>
      </c>
      <c r="AB10" s="113" t="s">
        <v>176</v>
      </c>
      <c r="AC10" s="123" t="s">
        <v>214</v>
      </c>
      <c r="AD10" s="113" t="s">
        <v>45</v>
      </c>
      <c r="AE10" s="113" t="s">
        <v>211</v>
      </c>
      <c r="AF10" s="113" t="s">
        <v>207</v>
      </c>
      <c r="AG10" s="61"/>
      <c r="AH10" s="62"/>
      <c r="AI10" s="114"/>
      <c r="AJ10" s="23">
        <f>COUNTIFS($B$3:$AF$3,"s",B10:AF10,"s*")+COUNTIFS($B$3:$AF$3,"s",B10:AF10,"r*")+COUNTIFS($B$3:$AF$3,"s",B10:AF10,"al*")+COUNTIFS($B$3:$AF$3,"s",B10:AF10,"sch*")</f>
        <v>2</v>
      </c>
      <c r="AK10" s="45">
        <f>COUNTIF(B10:AF10,"A")</f>
        <v>11</v>
      </c>
      <c r="AL10" s="24">
        <f>COUNTIF(C10:AI10,"B")</f>
        <v>0</v>
      </c>
      <c r="AM10" s="45">
        <f>COUNTIF(B10:AF10,"C")</f>
        <v>11</v>
      </c>
      <c r="AN10" s="24">
        <f>COUNTIF(B10:AI10,"E")</f>
        <v>0</v>
      </c>
      <c r="AO10" s="25">
        <f>COUNTIF(B10:AF10,"sh*")+COUNTIF(B10:AF10,"ro*")+COUNTIF(B10:AF10,"al*")+COUNTIF(B10:AF10,"sch*")</f>
        <v>9</v>
      </c>
      <c r="AR10" s="222">
        <f>COUNTIF($B$10:$AI$10,"A")</f>
        <v>11</v>
      </c>
      <c r="AS10" s="223">
        <f>COUNTIF($C$10:$AJ$10,"C")</f>
        <v>10</v>
      </c>
      <c r="AT10" s="228">
        <f>COUNTIF($B$10:$AI$10,"W")</f>
        <v>0</v>
      </c>
      <c r="AU10" s="224">
        <f>COUNTIF($B$10:$AI$10,"RO")</f>
        <v>6</v>
      </c>
    </row>
    <row r="11" spans="1:47" ht="28.5">
      <c r="A11" s="122" t="s">
        <v>181</v>
      </c>
      <c r="B11" s="113"/>
      <c r="C11" s="113"/>
      <c r="D11" s="113"/>
      <c r="E11" s="113"/>
      <c r="F11" s="113"/>
      <c r="G11" s="113"/>
      <c r="H11" s="113"/>
      <c r="I11" s="115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/>
      <c r="Y11" s="113"/>
      <c r="Z11" s="113"/>
      <c r="AA11" s="113"/>
      <c r="AB11" s="113"/>
      <c r="AC11" s="123"/>
      <c r="AD11" s="113"/>
      <c r="AE11" s="113"/>
      <c r="AF11" s="113"/>
      <c r="AG11" s="61"/>
      <c r="AH11" s="62"/>
      <c r="AI11" s="114"/>
      <c r="AJ11" s="23"/>
      <c r="AK11" s="45"/>
      <c r="AL11" s="24"/>
      <c r="AM11" s="45"/>
      <c r="AN11" s="24"/>
      <c r="AO11" s="25"/>
      <c r="AR11" s="222"/>
      <c r="AS11" s="226"/>
      <c r="AT11" s="229"/>
      <c r="AU11" s="227"/>
    </row>
    <row r="12" spans="1:47" ht="28.5">
      <c r="A12" s="122" t="s">
        <v>185</v>
      </c>
      <c r="B12" s="113" t="s">
        <v>202</v>
      </c>
      <c r="C12" s="113" t="s">
        <v>209</v>
      </c>
      <c r="D12" s="113" t="s">
        <v>204</v>
      </c>
      <c r="E12" s="113" t="s">
        <v>204</v>
      </c>
      <c r="F12" s="113" t="s">
        <v>45</v>
      </c>
      <c r="G12" s="113" t="s">
        <v>202</v>
      </c>
      <c r="H12" s="117" t="s">
        <v>201</v>
      </c>
      <c r="I12" s="117" t="s">
        <v>176</v>
      </c>
      <c r="J12" s="117" t="s">
        <v>44</v>
      </c>
      <c r="K12" s="117" t="s">
        <v>44</v>
      </c>
      <c r="L12" s="113" t="s">
        <v>44</v>
      </c>
      <c r="M12" s="113" t="s">
        <v>45</v>
      </c>
      <c r="N12" s="113" t="s">
        <v>205</v>
      </c>
      <c r="O12" s="113" t="s">
        <v>206</v>
      </c>
      <c r="P12" s="113" t="s">
        <v>207</v>
      </c>
      <c r="Q12" s="113" t="s">
        <v>205</v>
      </c>
      <c r="R12" s="113" t="s">
        <v>206</v>
      </c>
      <c r="S12" s="113" t="s">
        <v>206</v>
      </c>
      <c r="T12" s="113" t="s">
        <v>207</v>
      </c>
      <c r="U12" s="113" t="s">
        <v>176</v>
      </c>
      <c r="V12" s="116" t="s">
        <v>206</v>
      </c>
      <c r="W12" s="113" t="s">
        <v>207</v>
      </c>
      <c r="X12" s="113" t="s">
        <v>197</v>
      </c>
      <c r="Y12" s="113" t="s">
        <v>197</v>
      </c>
      <c r="Z12" s="113" t="s">
        <v>206</v>
      </c>
      <c r="AA12" s="113" t="s">
        <v>45</v>
      </c>
      <c r="AB12" s="113" t="s">
        <v>213</v>
      </c>
      <c r="AC12" s="113" t="s">
        <v>176</v>
      </c>
      <c r="AD12" s="113" t="s">
        <v>44</v>
      </c>
      <c r="AE12" s="113" t="s">
        <v>207</v>
      </c>
      <c r="AF12" s="113" t="s">
        <v>214</v>
      </c>
      <c r="AG12" s="61"/>
      <c r="AH12" s="62"/>
      <c r="AI12" s="114"/>
      <c r="AJ12" s="23">
        <f>COUNTIFS($B$3:$AF$3,"s",B12:AF12,"s*")+COUNTIFS($B$3:$AF$3,"s",B12:AF12,"r*")+COUNTIFS($B$3:$AF$3,"s",B12:AF12,"al*")+COUNTIFS($B$3:$AF$3,"s",B12:AF12,"sch*")</f>
        <v>1</v>
      </c>
      <c r="AK12" s="45">
        <f>COUNTIF(B12:AF12,"A")</f>
        <v>11</v>
      </c>
      <c r="AL12" s="24">
        <f>COUNTIF(C12:AI12,"B")</f>
        <v>0</v>
      </c>
      <c r="AM12" s="45">
        <f>COUNTIF(B12:AF12,"C")</f>
        <v>11</v>
      </c>
      <c r="AN12" s="24">
        <f>COUNTIF(B12:AI12,"E")</f>
        <v>0</v>
      </c>
      <c r="AO12" s="25">
        <f>COUNTIF(B12:AF12,"sh*")+COUNTIF(B12:AF12,"ro*")+COUNTIF(B12:AF12,"al*")+COUNTIF(B12:AF12,"sch*")</f>
        <v>9</v>
      </c>
    </row>
    <row r="13" spans="1:47" ht="28.5">
      <c r="A13" s="122" t="s">
        <v>181</v>
      </c>
      <c r="B13" s="113"/>
      <c r="C13" s="113"/>
      <c r="D13" s="113"/>
      <c r="E13" s="113"/>
      <c r="F13" s="117"/>
      <c r="G13" s="113"/>
      <c r="H13" s="117"/>
      <c r="I13" s="115"/>
      <c r="J13" s="113"/>
      <c r="K13" s="113"/>
      <c r="L13" s="113"/>
      <c r="M13" s="160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23"/>
      <c r="AD13" s="113"/>
      <c r="AE13" s="113"/>
      <c r="AF13" s="113"/>
      <c r="AG13" s="61"/>
      <c r="AH13" s="62"/>
      <c r="AI13" s="114"/>
      <c r="AJ13" s="23"/>
      <c r="AK13" s="45"/>
      <c r="AL13" s="24"/>
      <c r="AM13" s="45"/>
      <c r="AN13" s="24"/>
      <c r="AO13" s="25"/>
    </row>
    <row r="14" spans="1:47" ht="28.5">
      <c r="A14" s="122" t="s">
        <v>182</v>
      </c>
      <c r="B14" s="113"/>
      <c r="C14" s="113"/>
      <c r="D14" s="113"/>
      <c r="E14" s="113"/>
      <c r="F14" s="113"/>
      <c r="G14" s="113"/>
      <c r="H14" s="113"/>
      <c r="I14" s="115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6"/>
      <c r="W14" s="113"/>
      <c r="X14" s="113"/>
      <c r="Y14" s="113"/>
      <c r="Z14" s="113"/>
      <c r="AA14" s="113"/>
      <c r="AB14" s="113"/>
      <c r="AC14" s="123"/>
      <c r="AD14" s="113"/>
      <c r="AE14" s="113"/>
      <c r="AF14" s="113"/>
      <c r="AG14" s="61"/>
      <c r="AH14" s="62"/>
      <c r="AI14" s="114"/>
      <c r="AJ14" s="23">
        <f t="shared" ref="AJ14" si="3">COUNTIFS($B$3:$AF$3,"s",B14:AF14,"s*")+COUNTIFS($B$3:$AF$3,"s",B14:AF14,"r*")+COUNTIFS($B$3:$AF$3,"s",B14:AF14,"al*")+COUNTIFS($B$3:$AF$3,"s",B14:AF14,"sch*")</f>
        <v>0</v>
      </c>
      <c r="AK14" s="45">
        <f t="shared" ref="AK14" si="4">COUNTIF(B14:AF14,"A")</f>
        <v>0</v>
      </c>
      <c r="AL14" s="24">
        <f t="shared" ref="AL14" si="5">COUNTIF(C14:AI14,"SPM")</f>
        <v>0</v>
      </c>
      <c r="AM14" s="45">
        <f t="shared" ref="AM14" si="6">COUNTIF(B14:AF14,"C")</f>
        <v>0</v>
      </c>
      <c r="AN14" s="24">
        <f t="shared" ref="AN14" si="7">COUNTIF(B14:AI14,"E")</f>
        <v>0</v>
      </c>
      <c r="AO14" s="25">
        <f t="shared" ref="AO14" si="8">COUNTIF(B14:AF14,"sh*")+COUNTIF(B14:AF14,"ro*")+COUNTIF(B14:AF14,"al*")+COUNTIF(B14:AF14,"sch*")</f>
        <v>0</v>
      </c>
    </row>
    <row r="15" spans="1:47" ht="28.5">
      <c r="A15" s="122"/>
      <c r="B15" s="113"/>
      <c r="C15" s="113"/>
      <c r="D15" s="113"/>
      <c r="E15" s="113"/>
      <c r="F15" s="113"/>
      <c r="G15" s="113"/>
      <c r="H15" s="113"/>
      <c r="I15" s="115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6"/>
      <c r="W15" s="113"/>
      <c r="X15" s="113"/>
      <c r="Y15" s="113"/>
      <c r="Z15" s="113"/>
      <c r="AA15" s="113"/>
      <c r="AB15" s="113"/>
      <c r="AC15" s="123"/>
      <c r="AD15" s="113"/>
      <c r="AE15" s="113"/>
      <c r="AF15" s="113"/>
      <c r="AG15" s="61"/>
      <c r="AH15" s="62"/>
      <c r="AI15" s="114"/>
      <c r="AJ15" s="23"/>
      <c r="AK15" s="133"/>
      <c r="AL15" s="133"/>
      <c r="AM15" s="133"/>
      <c r="AN15" s="133"/>
      <c r="AO15" s="133"/>
    </row>
    <row r="16" spans="1:47" ht="28.5">
      <c r="A16" s="122"/>
      <c r="B16" s="113"/>
      <c r="C16" s="113"/>
      <c r="D16" s="113"/>
      <c r="E16" s="113"/>
      <c r="F16" s="120"/>
      <c r="G16" s="120"/>
      <c r="H16" s="113"/>
      <c r="I16" s="113"/>
      <c r="J16" s="113"/>
      <c r="K16" s="116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61"/>
      <c r="AH16" s="62"/>
      <c r="AI16" s="242"/>
      <c r="AJ16" s="28"/>
      <c r="AK16" s="29"/>
      <c r="AL16" s="29"/>
      <c r="AM16" s="29"/>
      <c r="AN16" s="30"/>
      <c r="AO16" s="31"/>
    </row>
    <row r="17" spans="1:44" ht="28.5">
      <c r="A17" s="122" t="s">
        <v>174</v>
      </c>
      <c r="B17" s="114" t="s">
        <v>198</v>
      </c>
      <c r="C17" s="117" t="s">
        <v>203</v>
      </c>
      <c r="D17" s="117" t="s">
        <v>210</v>
      </c>
      <c r="E17" s="113" t="s">
        <v>203</v>
      </c>
      <c r="F17" s="116" t="s">
        <v>44</v>
      </c>
      <c r="G17" s="114" t="s">
        <v>198</v>
      </c>
      <c r="H17" s="117" t="s">
        <v>45</v>
      </c>
      <c r="I17" s="117" t="s">
        <v>204</v>
      </c>
      <c r="J17" s="113" t="s">
        <v>214</v>
      </c>
      <c r="K17" s="114" t="s">
        <v>25</v>
      </c>
      <c r="L17" s="116">
        <v>11</v>
      </c>
      <c r="M17" s="117" t="s">
        <v>44</v>
      </c>
      <c r="N17" s="117" t="s">
        <v>44</v>
      </c>
      <c r="O17" s="114" t="s">
        <v>198</v>
      </c>
      <c r="P17" s="114" t="s">
        <v>198</v>
      </c>
      <c r="Q17" s="113" t="s">
        <v>207</v>
      </c>
      <c r="R17" s="113" t="s">
        <v>208</v>
      </c>
      <c r="S17" s="114" t="s">
        <v>25</v>
      </c>
      <c r="T17" s="113" t="s">
        <v>206</v>
      </c>
      <c r="U17" s="114" t="s">
        <v>198</v>
      </c>
      <c r="V17" s="114" t="s">
        <v>198</v>
      </c>
      <c r="W17" s="113" t="s">
        <v>206</v>
      </c>
      <c r="X17" s="113" t="s">
        <v>207</v>
      </c>
      <c r="Y17" s="114" t="s">
        <v>25</v>
      </c>
      <c r="Z17" s="114" t="s">
        <v>198</v>
      </c>
      <c r="AA17" s="114" t="s">
        <v>198</v>
      </c>
      <c r="AB17" s="215" t="s">
        <v>46</v>
      </c>
      <c r="AC17" s="116" t="s">
        <v>44</v>
      </c>
      <c r="AD17" s="114" t="s">
        <v>25</v>
      </c>
      <c r="AE17" s="114" t="s">
        <v>198</v>
      </c>
      <c r="AF17" s="114" t="s">
        <v>198</v>
      </c>
      <c r="AG17" s="61"/>
      <c r="AH17" s="62"/>
      <c r="AI17" s="121"/>
      <c r="AJ17" s="23">
        <f>COUNTIFS($B$3:$AF$3,"s",B17:AF17,"s*")+COUNTIFS($B$3:$AF$3,"s",B17:AF17,"r*")+COUNTIFS($B$3:$AF$3,"s",B17:AF17,"al*")+COUNTIFS($B$3:$AF$3,"s",B17:AF17,"sch*")</f>
        <v>0</v>
      </c>
      <c r="AK17" s="24">
        <f>COUNTIF(B17:AF17,"A")</f>
        <v>6</v>
      </c>
      <c r="AL17" s="24">
        <f>COUNTIF(C17:AI17,"B")</f>
        <v>4</v>
      </c>
      <c r="AM17" s="24">
        <f>COUNTIF(B17:AF17,"C")</f>
        <v>5</v>
      </c>
      <c r="AN17" s="24">
        <f>COUNTIF(B17:AI17,"E")</f>
        <v>0</v>
      </c>
      <c r="AO17" s="25">
        <f>COUNTIF(B17:AF17,"sh*")+COUNTIF(B17:AF17,"ro*")+COUNTIF(B17:AF17,"al*")+COUNTIF(B17:AF17,"sch*")</f>
        <v>0</v>
      </c>
    </row>
    <row r="18" spans="1:44" ht="28.5">
      <c r="A18" s="122" t="s">
        <v>183</v>
      </c>
      <c r="B18" s="113"/>
      <c r="C18" s="113"/>
      <c r="D18" s="199"/>
      <c r="E18" s="113"/>
      <c r="F18" s="113"/>
      <c r="G18" s="120"/>
      <c r="H18" s="117"/>
      <c r="I18" s="230"/>
      <c r="J18" s="117"/>
      <c r="K18" s="117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61"/>
      <c r="AH18" s="62"/>
      <c r="AI18" s="242"/>
      <c r="AJ18" s="28"/>
      <c r="AK18" s="29"/>
      <c r="AL18" s="29"/>
      <c r="AM18" s="29"/>
      <c r="AN18" s="30"/>
      <c r="AO18" s="31"/>
    </row>
    <row r="19" spans="1:44" ht="28.5">
      <c r="A19" s="122" t="s">
        <v>186</v>
      </c>
      <c r="B19" s="114" t="s">
        <v>198</v>
      </c>
      <c r="C19" s="114" t="s">
        <v>198</v>
      </c>
      <c r="D19" s="113">
        <v>11</v>
      </c>
      <c r="E19" s="114" t="s">
        <v>198</v>
      </c>
      <c r="F19" s="113" t="s">
        <v>203</v>
      </c>
      <c r="G19" s="113" t="s">
        <v>203</v>
      </c>
      <c r="H19" s="113" t="s">
        <v>203</v>
      </c>
      <c r="I19" s="114" t="s">
        <v>25</v>
      </c>
      <c r="J19" s="243" t="s">
        <v>196</v>
      </c>
      <c r="K19" s="113" t="s">
        <v>203</v>
      </c>
      <c r="L19" s="114" t="s">
        <v>198</v>
      </c>
      <c r="M19" s="114" t="s">
        <v>25</v>
      </c>
      <c r="N19" s="243" t="s">
        <v>196</v>
      </c>
      <c r="O19" s="117" t="s">
        <v>208</v>
      </c>
      <c r="P19" s="113" t="s">
        <v>45</v>
      </c>
      <c r="Q19" s="114" t="s">
        <v>25</v>
      </c>
      <c r="R19" s="243" t="s">
        <v>196</v>
      </c>
      <c r="S19" s="114" t="s">
        <v>198</v>
      </c>
      <c r="T19" s="243" t="s">
        <v>196</v>
      </c>
      <c r="U19" s="113" t="s">
        <v>44</v>
      </c>
      <c r="V19" s="114" t="s">
        <v>25</v>
      </c>
      <c r="W19" s="114" t="s">
        <v>25</v>
      </c>
      <c r="X19" s="113" t="s">
        <v>208</v>
      </c>
      <c r="Y19" s="113" t="s">
        <v>208</v>
      </c>
      <c r="Z19" s="114" t="s">
        <v>198</v>
      </c>
      <c r="AA19" s="114" t="s">
        <v>25</v>
      </c>
      <c r="AB19" s="116" t="s">
        <v>45</v>
      </c>
      <c r="AC19" s="116" t="s">
        <v>46</v>
      </c>
      <c r="AD19" s="114" t="s">
        <v>25</v>
      </c>
      <c r="AE19" s="114" t="s">
        <v>25</v>
      </c>
      <c r="AF19" s="113">
        <v>11</v>
      </c>
      <c r="AG19" s="61"/>
      <c r="AH19" s="62"/>
      <c r="AI19" s="242"/>
      <c r="AJ19" s="64"/>
      <c r="AK19" s="65"/>
      <c r="AL19" s="65"/>
      <c r="AM19" s="65"/>
      <c r="AN19" s="66"/>
      <c r="AO19" s="132"/>
    </row>
    <row r="20" spans="1:44" ht="28.5">
      <c r="A20" s="122" t="s">
        <v>167</v>
      </c>
      <c r="B20" s="113"/>
      <c r="C20" s="113"/>
      <c r="D20" s="113"/>
      <c r="E20" s="113"/>
      <c r="F20" s="113"/>
      <c r="G20" s="120"/>
      <c r="H20" s="117"/>
      <c r="I20" s="230"/>
      <c r="J20" s="117"/>
      <c r="K20" s="117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61"/>
      <c r="AH20" s="62"/>
      <c r="AI20" s="242"/>
      <c r="AJ20" s="64"/>
      <c r="AK20" s="65"/>
      <c r="AL20" s="65"/>
      <c r="AM20" s="65"/>
      <c r="AN20" s="66"/>
      <c r="AO20" s="132"/>
    </row>
    <row r="21" spans="1:44" ht="28.5">
      <c r="A21" s="122" t="s">
        <v>77</v>
      </c>
      <c r="B21" s="113"/>
      <c r="C21" s="113"/>
      <c r="D21" s="113"/>
      <c r="E21" s="113"/>
      <c r="F21" s="117"/>
      <c r="G21" s="113"/>
      <c r="H21" s="117"/>
      <c r="I21" s="117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7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61"/>
      <c r="AH21" s="62"/>
      <c r="AI21" s="113"/>
      <c r="AJ21" s="23">
        <f>COUNTIFS($B$3:$AF$3,"s",B21:AF21,"s*")+COUNTIFS($B$3:$AF$3,"s",B21:AF21,"r*")+COUNTIFS($B$3:$AF$3,"s",B21:AF21,"al*")+COUNTIFS($B$3:$AF$3,"s",B21:AF21,"sch*")</f>
        <v>0</v>
      </c>
      <c r="AK21" s="45">
        <f>COUNTIF(B21:AF21,"A")</f>
        <v>0</v>
      </c>
      <c r="AL21" s="24">
        <f>COUNTIF(C21:AI21,"SPM")</f>
        <v>0</v>
      </c>
      <c r="AM21" s="45">
        <f>COUNTIF(B21:AF21,"C")</f>
        <v>0</v>
      </c>
      <c r="AN21" s="24">
        <f>COUNTIF(B21:AI21,"E")</f>
        <v>0</v>
      </c>
      <c r="AO21" s="25">
        <f>COUNTIF(B21:AF21,"sh*")+COUNTIF(B21:AF21,"ro*")+COUNTIF(B21:AF21,"al*")+COUNTIF(B21:AF21,"sch*")</f>
        <v>0</v>
      </c>
      <c r="AP21" s="55"/>
      <c r="AQ21" s="55"/>
      <c r="AR21" s="55"/>
    </row>
    <row r="22" spans="1:44" ht="28.5">
      <c r="A22" s="125" t="s">
        <v>8</v>
      </c>
      <c r="B22" s="113"/>
      <c r="C22" s="113"/>
      <c r="D22" s="113"/>
      <c r="E22" s="113"/>
      <c r="F22" s="113"/>
      <c r="G22" s="113"/>
      <c r="H22" s="117"/>
      <c r="I22" s="230"/>
      <c r="J22" s="117"/>
      <c r="K22" s="117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61"/>
      <c r="AH22" s="62"/>
      <c r="AI22" s="113"/>
      <c r="AJ22" s="46"/>
      <c r="AK22" s="47"/>
      <c r="AL22" s="47"/>
      <c r="AM22" s="47"/>
      <c r="AN22" s="48"/>
      <c r="AO22" s="49"/>
      <c r="AP22" s="55"/>
      <c r="AQ22" s="55"/>
      <c r="AR22" s="55"/>
    </row>
    <row r="23" spans="1:44" ht="28.5">
      <c r="A23" s="236" t="s">
        <v>184</v>
      </c>
      <c r="B23" s="114" t="s">
        <v>198</v>
      </c>
      <c r="C23" s="114" t="s">
        <v>198</v>
      </c>
      <c r="D23" s="114" t="s">
        <v>198</v>
      </c>
      <c r="E23" s="114" t="s">
        <v>198</v>
      </c>
      <c r="F23" s="114" t="s">
        <v>198</v>
      </c>
      <c r="G23" s="114" t="s">
        <v>198</v>
      </c>
      <c r="H23" s="114" t="s">
        <v>198</v>
      </c>
      <c r="I23" s="113" t="s">
        <v>203</v>
      </c>
      <c r="J23" s="113" t="s">
        <v>203</v>
      </c>
      <c r="K23" s="114" t="s">
        <v>25</v>
      </c>
      <c r="L23" s="113">
        <v>12</v>
      </c>
      <c r="M23" s="117" t="s">
        <v>208</v>
      </c>
      <c r="N23" s="117" t="s">
        <v>208</v>
      </c>
      <c r="O23" s="114" t="s">
        <v>25</v>
      </c>
      <c r="P23" s="113" t="s">
        <v>208</v>
      </c>
      <c r="Q23" s="113" t="s">
        <v>208</v>
      </c>
      <c r="R23" s="114" t="s">
        <v>25</v>
      </c>
      <c r="S23" s="117" t="s">
        <v>208</v>
      </c>
      <c r="T23" s="113" t="s">
        <v>208</v>
      </c>
      <c r="U23" s="113" t="s">
        <v>46</v>
      </c>
      <c r="V23" s="113" t="s">
        <v>208</v>
      </c>
      <c r="W23" s="113" t="s">
        <v>208</v>
      </c>
      <c r="X23" s="114" t="s">
        <v>25</v>
      </c>
      <c r="Y23" s="114" t="s">
        <v>25</v>
      </c>
      <c r="Z23" s="116" t="s">
        <v>208</v>
      </c>
      <c r="AA23" s="116" t="s">
        <v>208</v>
      </c>
      <c r="AB23" s="114" t="s">
        <v>25</v>
      </c>
      <c r="AC23" s="114" t="s">
        <v>25</v>
      </c>
      <c r="AD23" s="215" t="s">
        <v>46</v>
      </c>
      <c r="AE23" s="117" t="s">
        <v>46</v>
      </c>
      <c r="AF23" s="117" t="s">
        <v>210</v>
      </c>
      <c r="AG23" s="61"/>
      <c r="AH23" s="126"/>
      <c r="AI23" s="113"/>
      <c r="AJ23" s="23"/>
      <c r="AK23" s="45"/>
      <c r="AL23" s="24"/>
      <c r="AM23" s="45"/>
      <c r="AN23" s="24"/>
      <c r="AO23" s="25"/>
      <c r="AP23" s="55"/>
      <c r="AQ23" s="55"/>
      <c r="AR23" s="55"/>
    </row>
    <row r="24" spans="1:44" ht="28.5">
      <c r="A24" s="125" t="s">
        <v>167</v>
      </c>
      <c r="B24" s="113"/>
      <c r="C24" s="113"/>
      <c r="D24" s="113"/>
      <c r="E24" s="113"/>
      <c r="F24" s="113"/>
      <c r="G24" s="113"/>
      <c r="H24" s="113"/>
      <c r="I24" s="115"/>
      <c r="J24" s="113"/>
      <c r="K24" s="113"/>
      <c r="L24" s="113"/>
      <c r="M24" s="113"/>
      <c r="N24" s="199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61"/>
      <c r="AH24" s="62"/>
      <c r="AI24" s="113"/>
      <c r="AJ24" s="50"/>
      <c r="AK24" s="51"/>
      <c r="AL24" s="51"/>
      <c r="AM24" s="51"/>
      <c r="AN24" s="52"/>
      <c r="AO24" s="53"/>
      <c r="AP24" s="55"/>
      <c r="AQ24" s="55"/>
      <c r="AR24" s="55"/>
    </row>
    <row r="25" spans="1:44" ht="28.5">
      <c r="A25" s="237" t="s">
        <v>169</v>
      </c>
      <c r="B25" s="72">
        <f t="shared" ref="B25:AF25" si="9">COUNTIF(B3:B24,"A")</f>
        <v>2</v>
      </c>
      <c r="C25" s="72">
        <f t="shared" si="9"/>
        <v>2</v>
      </c>
      <c r="D25" s="72">
        <f t="shared" si="9"/>
        <v>2</v>
      </c>
      <c r="E25" s="72">
        <f t="shared" si="9"/>
        <v>2</v>
      </c>
      <c r="F25" s="72">
        <f t="shared" si="9"/>
        <v>2</v>
      </c>
      <c r="G25" s="72">
        <f t="shared" si="9"/>
        <v>2</v>
      </c>
      <c r="H25" s="72">
        <f t="shared" si="9"/>
        <v>2</v>
      </c>
      <c r="I25" s="72">
        <f t="shared" si="9"/>
        <v>2</v>
      </c>
      <c r="J25" s="72">
        <f t="shared" si="9"/>
        <v>2</v>
      </c>
      <c r="K25" s="72">
        <f t="shared" si="9"/>
        <v>2</v>
      </c>
      <c r="L25" s="72">
        <f t="shared" si="9"/>
        <v>2</v>
      </c>
      <c r="M25" s="72">
        <f>COUNTIF(M3:M24,"A")</f>
        <v>2</v>
      </c>
      <c r="N25" s="72">
        <f t="shared" si="9"/>
        <v>2</v>
      </c>
      <c r="O25" s="72">
        <f t="shared" si="9"/>
        <v>2</v>
      </c>
      <c r="P25" s="72">
        <f t="shared" si="9"/>
        <v>2</v>
      </c>
      <c r="Q25" s="72">
        <f t="shared" si="9"/>
        <v>2</v>
      </c>
      <c r="R25" s="72">
        <f t="shared" si="9"/>
        <v>2</v>
      </c>
      <c r="S25" s="72">
        <f t="shared" si="9"/>
        <v>2</v>
      </c>
      <c r="T25" s="72">
        <f t="shared" si="9"/>
        <v>2</v>
      </c>
      <c r="U25" s="72">
        <f t="shared" si="9"/>
        <v>2</v>
      </c>
      <c r="V25" s="72">
        <f t="shared" si="9"/>
        <v>2</v>
      </c>
      <c r="W25" s="72">
        <f t="shared" si="9"/>
        <v>2</v>
      </c>
      <c r="X25" s="72">
        <f t="shared" si="9"/>
        <v>2</v>
      </c>
      <c r="Y25" s="72">
        <f t="shared" si="9"/>
        <v>2</v>
      </c>
      <c r="Z25" s="72">
        <f t="shared" si="9"/>
        <v>2</v>
      </c>
      <c r="AA25" s="72">
        <f t="shared" si="9"/>
        <v>2</v>
      </c>
      <c r="AB25" s="72">
        <f t="shared" si="9"/>
        <v>2</v>
      </c>
      <c r="AC25" s="72">
        <f t="shared" si="9"/>
        <v>2</v>
      </c>
      <c r="AD25" s="72">
        <f t="shared" si="9"/>
        <v>2</v>
      </c>
      <c r="AE25" s="72">
        <f t="shared" si="9"/>
        <v>2</v>
      </c>
      <c r="AF25" s="72">
        <f t="shared" si="9"/>
        <v>2</v>
      </c>
      <c r="AG25" s="111"/>
      <c r="AH25" s="69"/>
      <c r="AI25" s="35"/>
    </row>
    <row r="26" spans="1:44" ht="28.5">
      <c r="A26" s="237" t="s">
        <v>170</v>
      </c>
      <c r="B26" s="72">
        <f t="shared" ref="B26:AF26" si="10">COUNTIF(B3:B24,"B")</f>
        <v>1</v>
      </c>
      <c r="C26" s="72">
        <f t="shared" si="10"/>
        <v>1</v>
      </c>
      <c r="D26" s="72">
        <f t="shared" si="10"/>
        <v>0</v>
      </c>
      <c r="E26" s="72">
        <f t="shared" si="10"/>
        <v>1</v>
      </c>
      <c r="F26" s="72">
        <f t="shared" si="10"/>
        <v>1</v>
      </c>
      <c r="G26" s="72">
        <f t="shared" si="10"/>
        <v>1</v>
      </c>
      <c r="H26" s="72">
        <f t="shared" si="10"/>
        <v>1</v>
      </c>
      <c r="I26" s="72">
        <f t="shared" si="10"/>
        <v>1</v>
      </c>
      <c r="J26" s="72">
        <f t="shared" si="10"/>
        <v>1</v>
      </c>
      <c r="K26" s="72">
        <f t="shared" si="10"/>
        <v>1</v>
      </c>
      <c r="L26" s="72">
        <f t="shared" si="10"/>
        <v>0</v>
      </c>
      <c r="M26" s="72">
        <f t="shared" si="10"/>
        <v>1</v>
      </c>
      <c r="N26" s="72">
        <f t="shared" si="10"/>
        <v>1</v>
      </c>
      <c r="O26" s="72">
        <f t="shared" si="10"/>
        <v>1</v>
      </c>
      <c r="P26" s="72">
        <f t="shared" si="10"/>
        <v>1</v>
      </c>
      <c r="Q26" s="72">
        <f t="shared" si="10"/>
        <v>1</v>
      </c>
      <c r="R26" s="72">
        <f t="shared" si="10"/>
        <v>1</v>
      </c>
      <c r="S26" s="72">
        <f t="shared" si="10"/>
        <v>1</v>
      </c>
      <c r="T26" s="72">
        <f t="shared" si="10"/>
        <v>1</v>
      </c>
      <c r="U26" s="72">
        <f t="shared" si="10"/>
        <v>1</v>
      </c>
      <c r="V26" s="72">
        <f t="shared" si="10"/>
        <v>1</v>
      </c>
      <c r="W26" s="72">
        <f t="shared" si="10"/>
        <v>1</v>
      </c>
      <c r="X26" s="72">
        <f t="shared" si="10"/>
        <v>1</v>
      </c>
      <c r="Y26" s="72">
        <f t="shared" si="10"/>
        <v>1</v>
      </c>
      <c r="Z26" s="72">
        <f t="shared" si="10"/>
        <v>1</v>
      </c>
      <c r="AA26" s="72">
        <f t="shared" si="10"/>
        <v>1</v>
      </c>
      <c r="AB26" s="72">
        <f t="shared" si="10"/>
        <v>1</v>
      </c>
      <c r="AC26" s="72">
        <f t="shared" si="10"/>
        <v>1</v>
      </c>
      <c r="AD26" s="72">
        <f t="shared" si="10"/>
        <v>1</v>
      </c>
      <c r="AE26" s="72">
        <f t="shared" si="10"/>
        <v>1</v>
      </c>
      <c r="AF26" s="72">
        <f t="shared" si="10"/>
        <v>0</v>
      </c>
      <c r="AG26" s="75"/>
      <c r="AH26" s="72"/>
      <c r="AI26" s="63"/>
    </row>
    <row r="27" spans="1:44" ht="28.5">
      <c r="A27" s="237" t="s">
        <v>171</v>
      </c>
      <c r="B27" s="72">
        <f t="shared" ref="B27:AF27" si="11">COUNTIF(B4:B24,"SPM")</f>
        <v>0</v>
      </c>
      <c r="C27" s="72">
        <f t="shared" si="11"/>
        <v>0</v>
      </c>
      <c r="D27" s="72">
        <f t="shared" si="11"/>
        <v>0</v>
      </c>
      <c r="E27" s="72">
        <f t="shared" si="11"/>
        <v>0</v>
      </c>
      <c r="F27" s="72">
        <f t="shared" si="11"/>
        <v>0</v>
      </c>
      <c r="G27" s="72">
        <f t="shared" si="11"/>
        <v>0</v>
      </c>
      <c r="H27" s="72">
        <f t="shared" si="11"/>
        <v>0</v>
      </c>
      <c r="I27" s="72">
        <f t="shared" si="11"/>
        <v>0</v>
      </c>
      <c r="J27" s="72">
        <f t="shared" si="11"/>
        <v>0</v>
      </c>
      <c r="K27" s="72">
        <f t="shared" si="11"/>
        <v>0</v>
      </c>
      <c r="L27" s="72">
        <f t="shared" si="11"/>
        <v>0</v>
      </c>
      <c r="M27" s="72">
        <f t="shared" si="11"/>
        <v>0</v>
      </c>
      <c r="N27" s="72">
        <f t="shared" si="11"/>
        <v>0</v>
      </c>
      <c r="O27" s="72">
        <f t="shared" si="11"/>
        <v>0</v>
      </c>
      <c r="P27" s="72">
        <f t="shared" si="11"/>
        <v>0</v>
      </c>
      <c r="Q27" s="72">
        <f t="shared" si="11"/>
        <v>0</v>
      </c>
      <c r="R27" s="72">
        <f t="shared" si="11"/>
        <v>0</v>
      </c>
      <c r="S27" s="72">
        <f t="shared" si="11"/>
        <v>0</v>
      </c>
      <c r="T27" s="72">
        <f t="shared" si="11"/>
        <v>0</v>
      </c>
      <c r="U27" s="72">
        <f t="shared" si="11"/>
        <v>0</v>
      </c>
      <c r="V27" s="72">
        <f t="shared" si="11"/>
        <v>0</v>
      </c>
      <c r="W27" s="72">
        <f t="shared" si="11"/>
        <v>0</v>
      </c>
      <c r="X27" s="72">
        <f t="shared" si="11"/>
        <v>0</v>
      </c>
      <c r="Y27" s="72">
        <f t="shared" si="11"/>
        <v>0</v>
      </c>
      <c r="Z27" s="72">
        <f t="shared" si="11"/>
        <v>0</v>
      </c>
      <c r="AA27" s="72">
        <f t="shared" si="11"/>
        <v>0</v>
      </c>
      <c r="AB27" s="72">
        <f t="shared" si="11"/>
        <v>0</v>
      </c>
      <c r="AC27" s="72">
        <f t="shared" si="11"/>
        <v>0</v>
      </c>
      <c r="AD27" s="72">
        <f t="shared" si="11"/>
        <v>0</v>
      </c>
      <c r="AE27" s="72">
        <f t="shared" si="11"/>
        <v>0</v>
      </c>
      <c r="AF27" s="72">
        <f t="shared" si="11"/>
        <v>0</v>
      </c>
      <c r="AG27" s="75"/>
      <c r="AH27" s="72"/>
      <c r="AI27" s="63"/>
    </row>
    <row r="28" spans="1:44" ht="28.5">
      <c r="A28" s="237"/>
      <c r="B28" s="72">
        <f t="shared" ref="B28:AF28" si="12">COUNTIF(B2:B24,"C")</f>
        <v>2</v>
      </c>
      <c r="C28" s="72">
        <f t="shared" si="12"/>
        <v>2</v>
      </c>
      <c r="D28" s="72">
        <f t="shared" si="12"/>
        <v>2</v>
      </c>
      <c r="E28" s="72">
        <f t="shared" si="12"/>
        <v>2</v>
      </c>
      <c r="F28" s="72">
        <f t="shared" si="12"/>
        <v>2</v>
      </c>
      <c r="G28" s="72">
        <f t="shared" si="12"/>
        <v>2</v>
      </c>
      <c r="H28" s="72">
        <f t="shared" si="12"/>
        <v>2</v>
      </c>
      <c r="I28" s="72">
        <f t="shared" si="12"/>
        <v>2</v>
      </c>
      <c r="J28" s="72">
        <f t="shared" si="12"/>
        <v>2</v>
      </c>
      <c r="K28" s="72">
        <f t="shared" si="12"/>
        <v>2</v>
      </c>
      <c r="L28" s="72">
        <f t="shared" si="12"/>
        <v>2</v>
      </c>
      <c r="M28" s="72">
        <f t="shared" si="12"/>
        <v>2</v>
      </c>
      <c r="N28" s="72">
        <f t="shared" si="12"/>
        <v>2</v>
      </c>
      <c r="O28" s="72">
        <f t="shared" si="12"/>
        <v>2</v>
      </c>
      <c r="P28" s="72">
        <f t="shared" si="12"/>
        <v>2</v>
      </c>
      <c r="Q28" s="72">
        <f t="shared" si="12"/>
        <v>2</v>
      </c>
      <c r="R28" s="72">
        <f t="shared" si="12"/>
        <v>2</v>
      </c>
      <c r="S28" s="72">
        <f t="shared" si="12"/>
        <v>2</v>
      </c>
      <c r="T28" s="72">
        <f t="shared" si="12"/>
        <v>2</v>
      </c>
      <c r="U28" s="72">
        <f t="shared" si="12"/>
        <v>2</v>
      </c>
      <c r="V28" s="72">
        <f t="shared" si="12"/>
        <v>2</v>
      </c>
      <c r="W28" s="72">
        <f t="shared" si="12"/>
        <v>2</v>
      </c>
      <c r="X28" s="72">
        <f t="shared" si="12"/>
        <v>2</v>
      </c>
      <c r="Y28" s="72">
        <f t="shared" si="12"/>
        <v>2</v>
      </c>
      <c r="Z28" s="72">
        <f t="shared" si="12"/>
        <v>2</v>
      </c>
      <c r="AA28" s="72">
        <f t="shared" si="12"/>
        <v>2</v>
      </c>
      <c r="AB28" s="72">
        <f t="shared" si="12"/>
        <v>2</v>
      </c>
      <c r="AC28" s="72">
        <f t="shared" si="12"/>
        <v>2</v>
      </c>
      <c r="AD28" s="72">
        <f t="shared" si="12"/>
        <v>2</v>
      </c>
      <c r="AE28" s="72">
        <f t="shared" si="12"/>
        <v>2</v>
      </c>
      <c r="AF28" s="72">
        <f t="shared" si="12"/>
        <v>2</v>
      </c>
      <c r="AG28" s="75"/>
      <c r="AH28" s="72"/>
      <c r="AI28" s="63"/>
    </row>
    <row r="29" spans="1:44" ht="28.5">
      <c r="A29" s="237"/>
      <c r="B29" s="72">
        <f t="shared" ref="B29:AF29" si="13">COUNTIF(B3:B24,"E")</f>
        <v>0</v>
      </c>
      <c r="C29" s="72">
        <f t="shared" si="13"/>
        <v>0</v>
      </c>
      <c r="D29" s="72">
        <f t="shared" si="13"/>
        <v>0</v>
      </c>
      <c r="E29" s="72">
        <f t="shared" si="13"/>
        <v>0</v>
      </c>
      <c r="F29" s="72">
        <f t="shared" si="13"/>
        <v>0</v>
      </c>
      <c r="G29" s="72">
        <f t="shared" si="13"/>
        <v>0</v>
      </c>
      <c r="H29" s="72">
        <f t="shared" si="13"/>
        <v>0</v>
      </c>
      <c r="I29" s="72">
        <f t="shared" si="13"/>
        <v>0</v>
      </c>
      <c r="J29" s="72">
        <f t="shared" si="13"/>
        <v>0</v>
      </c>
      <c r="K29" s="72">
        <f t="shared" si="13"/>
        <v>0</v>
      </c>
      <c r="L29" s="72">
        <f t="shared" si="13"/>
        <v>0</v>
      </c>
      <c r="M29" s="72">
        <f t="shared" si="13"/>
        <v>0</v>
      </c>
      <c r="N29" s="72">
        <f t="shared" si="13"/>
        <v>0</v>
      </c>
      <c r="O29" s="72">
        <f t="shared" si="13"/>
        <v>0</v>
      </c>
      <c r="P29" s="72">
        <f t="shared" si="13"/>
        <v>0</v>
      </c>
      <c r="Q29" s="72">
        <f t="shared" si="13"/>
        <v>0</v>
      </c>
      <c r="R29" s="72">
        <f t="shared" si="13"/>
        <v>0</v>
      </c>
      <c r="S29" s="72">
        <f t="shared" si="13"/>
        <v>0</v>
      </c>
      <c r="T29" s="72">
        <f t="shared" si="13"/>
        <v>0</v>
      </c>
      <c r="U29" s="72">
        <f t="shared" si="13"/>
        <v>0</v>
      </c>
      <c r="V29" s="72">
        <f t="shared" si="13"/>
        <v>0</v>
      </c>
      <c r="W29" s="72">
        <f t="shared" si="13"/>
        <v>0</v>
      </c>
      <c r="X29" s="72">
        <f t="shared" si="13"/>
        <v>0</v>
      </c>
      <c r="Y29" s="72">
        <f t="shared" si="13"/>
        <v>0</v>
      </c>
      <c r="Z29" s="72">
        <f t="shared" si="13"/>
        <v>0</v>
      </c>
      <c r="AA29" s="72">
        <f t="shared" si="13"/>
        <v>0</v>
      </c>
      <c r="AB29" s="72">
        <f t="shared" si="13"/>
        <v>0</v>
      </c>
      <c r="AC29" s="72">
        <f t="shared" si="13"/>
        <v>0</v>
      </c>
      <c r="AD29" s="72">
        <f t="shared" si="13"/>
        <v>0</v>
      </c>
      <c r="AE29" s="72">
        <f t="shared" si="13"/>
        <v>0</v>
      </c>
      <c r="AF29" s="72">
        <f t="shared" si="13"/>
        <v>0</v>
      </c>
      <c r="AG29" s="80"/>
      <c r="AH29" s="77"/>
      <c r="AI29" s="17"/>
    </row>
    <row r="30" spans="1:44" ht="28.5">
      <c r="A30" s="238" t="s">
        <v>168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232"/>
      <c r="AC30" s="232"/>
      <c r="AD30" s="232"/>
      <c r="AE30" s="232"/>
      <c r="AF30" s="232"/>
      <c r="AG30" s="85"/>
      <c r="AH30" s="85"/>
    </row>
    <row r="31" spans="1:44" ht="28.5">
      <c r="A31" s="343" t="s">
        <v>215</v>
      </c>
      <c r="B31" s="343"/>
      <c r="C31" s="343"/>
      <c r="D31" s="343"/>
      <c r="E31" s="343"/>
      <c r="F31" s="343"/>
      <c r="G31" s="343"/>
      <c r="H31" s="343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</row>
    <row r="32" spans="1:44" ht="28.5">
      <c r="A32" s="239" t="s">
        <v>216</v>
      </c>
      <c r="B32" s="158"/>
      <c r="C32" s="158"/>
      <c r="D32" s="158"/>
      <c r="E32" s="158"/>
      <c r="F32" s="158"/>
      <c r="G32" s="158"/>
      <c r="H32" s="158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</row>
    <row r="33" spans="1:32" ht="28.5">
      <c r="A33" s="252" t="s">
        <v>219</v>
      </c>
      <c r="B33" s="158"/>
      <c r="C33" s="158"/>
      <c r="D33" s="158"/>
      <c r="E33" s="158"/>
      <c r="F33" s="158"/>
      <c r="G33" s="158"/>
      <c r="H33" s="158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</row>
    <row r="34" spans="1:32" ht="28.5">
      <c r="A34" s="253" t="s">
        <v>218</v>
      </c>
      <c r="B34" s="240"/>
      <c r="C34" s="240"/>
      <c r="D34" s="240"/>
      <c r="E34" s="158"/>
      <c r="F34" s="158"/>
      <c r="G34" s="158"/>
      <c r="H34" s="158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 t="s">
        <v>193</v>
      </c>
      <c r="Z34" s="62"/>
      <c r="AA34" s="62"/>
      <c r="AB34" s="62"/>
      <c r="AC34" s="62"/>
      <c r="AD34" s="62"/>
      <c r="AE34" s="62"/>
      <c r="AF34" s="62"/>
    </row>
    <row r="35" spans="1:32" ht="28.5">
      <c r="A35" s="253" t="s">
        <v>220</v>
      </c>
      <c r="B35" s="158"/>
      <c r="C35" s="158"/>
      <c r="D35" s="158"/>
      <c r="E35" s="158"/>
      <c r="F35" s="158"/>
      <c r="G35" s="158"/>
      <c r="H35" s="158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</row>
    <row r="36" spans="1:32" ht="28.5">
      <c r="A36" s="240" t="s">
        <v>225</v>
      </c>
      <c r="B36" s="158"/>
      <c r="C36" s="158"/>
      <c r="D36" s="158"/>
      <c r="E36" s="158"/>
      <c r="F36" s="158"/>
      <c r="G36" s="158"/>
      <c r="H36" s="158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</row>
    <row r="37" spans="1:32" ht="28.5">
      <c r="A37" s="253" t="s">
        <v>223</v>
      </c>
      <c r="B37" s="158"/>
      <c r="C37" s="158"/>
      <c r="D37" s="158"/>
      <c r="E37" s="158"/>
      <c r="F37" s="158"/>
      <c r="G37" s="158"/>
      <c r="H37" s="158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</row>
    <row r="38" spans="1:32" ht="28.5">
      <c r="A38" s="240" t="s">
        <v>224</v>
      </c>
      <c r="B38" s="158"/>
      <c r="C38" s="158"/>
      <c r="D38" s="158"/>
      <c r="E38" s="158"/>
      <c r="F38" s="158"/>
      <c r="G38" s="158"/>
      <c r="H38" s="158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</row>
    <row r="39" spans="1:32" ht="28.5">
      <c r="A39" s="21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</row>
    <row r="40" spans="1:32" ht="28.5">
      <c r="A40" s="219"/>
      <c r="B40" s="62"/>
      <c r="C40" s="62"/>
      <c r="D40" s="62"/>
      <c r="E40" s="62"/>
      <c r="F40" s="62"/>
      <c r="G40" s="62"/>
      <c r="H40" s="62"/>
      <c r="I40" s="62"/>
      <c r="J40" s="113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</row>
    <row r="41" spans="1:32" ht="28.5">
      <c r="A41" s="219"/>
      <c r="B41" s="62"/>
      <c r="C41" s="62"/>
      <c r="D41" s="62"/>
      <c r="E41" s="62"/>
      <c r="F41" s="62"/>
      <c r="G41" s="114"/>
      <c r="H41" s="62"/>
      <c r="I41" s="62"/>
      <c r="J41" s="113"/>
      <c r="K41" s="114"/>
      <c r="L41" s="62"/>
      <c r="M41" s="62"/>
      <c r="N41" s="114"/>
      <c r="O41" s="62"/>
      <c r="P41" s="62"/>
      <c r="Q41" s="114"/>
      <c r="R41" s="62"/>
      <c r="S41" s="62"/>
      <c r="T41" s="62"/>
      <c r="U41" s="62"/>
      <c r="V41" s="114"/>
      <c r="W41" s="62"/>
      <c r="X41" s="62"/>
      <c r="Y41" s="62"/>
      <c r="Z41" s="114"/>
      <c r="AA41" s="62"/>
      <c r="AB41" s="62"/>
      <c r="AC41" s="62"/>
      <c r="AD41" s="62"/>
      <c r="AE41" s="62"/>
      <c r="AF41" s="114"/>
    </row>
    <row r="44" spans="1:32" ht="28.5">
      <c r="B44" s="84" t="s">
        <v>217</v>
      </c>
    </row>
    <row r="48" spans="1:32" ht="28.5">
      <c r="C48" s="84" t="s">
        <v>221</v>
      </c>
      <c r="F48" s="84" t="s">
        <v>221</v>
      </c>
    </row>
    <row r="50" spans="3:3" ht="28.5">
      <c r="C50" s="84" t="s">
        <v>222</v>
      </c>
    </row>
  </sheetData>
  <phoneticPr fontId="3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1"/>
  <sheetViews>
    <sheetView workbookViewId="0"/>
  </sheetViews>
  <sheetFormatPr defaultRowHeight="14.25"/>
  <sheetData>
    <row r="1" spans="1:47" ht="28.5">
      <c r="A1" s="231"/>
      <c r="B1" s="114"/>
      <c r="C1" s="244"/>
      <c r="D1" s="244"/>
      <c r="E1" s="232"/>
      <c r="F1" s="244"/>
      <c r="G1" s="114"/>
      <c r="H1" s="244" t="s">
        <v>243</v>
      </c>
      <c r="I1" s="244"/>
      <c r="J1" s="244" t="s">
        <v>228</v>
      </c>
      <c r="K1" s="244"/>
      <c r="L1" s="233"/>
      <c r="M1" s="244"/>
      <c r="N1" s="244">
        <v>2026</v>
      </c>
      <c r="O1" s="244"/>
      <c r="P1" s="255" t="s">
        <v>229</v>
      </c>
      <c r="Q1" s="256" t="s">
        <v>237</v>
      </c>
      <c r="R1" s="257" t="s">
        <v>230</v>
      </c>
      <c r="S1" s="256" t="s">
        <v>231</v>
      </c>
      <c r="T1" s="258" t="s">
        <v>232</v>
      </c>
      <c r="U1" s="258" t="s">
        <v>233</v>
      </c>
      <c r="V1" s="258" t="s">
        <v>234</v>
      </c>
      <c r="W1" s="258" t="s">
        <v>235</v>
      </c>
      <c r="X1" s="258" t="s">
        <v>236</v>
      </c>
      <c r="Y1" s="244"/>
      <c r="Z1" s="244"/>
      <c r="AA1" s="244"/>
      <c r="AB1" s="244"/>
      <c r="AC1" s="244"/>
      <c r="AD1" s="114"/>
      <c r="AE1" s="244"/>
      <c r="AF1" s="217"/>
      <c r="AG1" s="5"/>
      <c r="AH1" s="6"/>
      <c r="AI1" s="9"/>
    </row>
    <row r="2" spans="1:47" ht="57">
      <c r="A2" s="231" t="s">
        <v>0</v>
      </c>
      <c r="B2" s="244">
        <v>1</v>
      </c>
      <c r="C2" s="244">
        <v>2</v>
      </c>
      <c r="D2" s="244">
        <v>3</v>
      </c>
      <c r="E2" s="232">
        <v>4</v>
      </c>
      <c r="F2" s="244">
        <v>5</v>
      </c>
      <c r="G2" s="244">
        <v>6</v>
      </c>
      <c r="H2" s="244">
        <v>7</v>
      </c>
      <c r="I2" s="244">
        <v>8</v>
      </c>
      <c r="J2" s="244">
        <v>9</v>
      </c>
      <c r="K2" s="244">
        <v>10</v>
      </c>
      <c r="L2" s="244">
        <v>11</v>
      </c>
      <c r="M2" s="244">
        <v>12</v>
      </c>
      <c r="N2" s="244">
        <v>13</v>
      </c>
      <c r="O2" s="244">
        <v>14</v>
      </c>
      <c r="P2" s="244">
        <v>15</v>
      </c>
      <c r="Q2" s="244">
        <v>16</v>
      </c>
      <c r="R2" s="244">
        <v>17</v>
      </c>
      <c r="S2" s="244">
        <v>18</v>
      </c>
      <c r="T2" s="244">
        <v>19</v>
      </c>
      <c r="U2" s="244">
        <v>20</v>
      </c>
      <c r="V2" s="244">
        <v>21</v>
      </c>
      <c r="W2" s="244">
        <v>22</v>
      </c>
      <c r="X2" s="244">
        <v>23</v>
      </c>
      <c r="Y2" s="244">
        <v>24</v>
      </c>
      <c r="Z2" s="244">
        <v>25</v>
      </c>
      <c r="AA2" s="113">
        <v>26</v>
      </c>
      <c r="AB2" s="113">
        <v>27</v>
      </c>
      <c r="AC2" s="244">
        <v>28</v>
      </c>
      <c r="AD2" s="244">
        <v>29</v>
      </c>
      <c r="AE2" s="244">
        <v>30</v>
      </c>
      <c r="AF2" s="16">
        <v>31</v>
      </c>
      <c r="AG2" s="347" t="s">
        <v>1</v>
      </c>
      <c r="AH2" s="349" t="s">
        <v>2</v>
      </c>
      <c r="AI2" s="344" t="s">
        <v>59</v>
      </c>
      <c r="AR2" s="351" t="s">
        <v>44</v>
      </c>
      <c r="AS2" s="353" t="s">
        <v>45</v>
      </c>
      <c r="AT2" s="339" t="s">
        <v>114</v>
      </c>
      <c r="AU2" s="341" t="s">
        <v>176</v>
      </c>
    </row>
    <row r="3" spans="1:47" ht="28.5">
      <c r="A3" s="231" t="s">
        <v>3</v>
      </c>
      <c r="B3" s="154" t="s">
        <v>111</v>
      </c>
      <c r="C3" s="62" t="s">
        <v>112</v>
      </c>
      <c r="D3" s="62" t="s">
        <v>113</v>
      </c>
      <c r="E3" s="62" t="s">
        <v>114</v>
      </c>
      <c r="F3" s="62" t="s">
        <v>113</v>
      </c>
      <c r="G3" s="113" t="s">
        <v>115</v>
      </c>
      <c r="H3" s="154" t="s">
        <v>173</v>
      </c>
      <c r="I3" s="154" t="s">
        <v>111</v>
      </c>
      <c r="J3" s="62" t="s">
        <v>112</v>
      </c>
      <c r="K3" s="62" t="s">
        <v>113</v>
      </c>
      <c r="L3" s="62" t="s">
        <v>114</v>
      </c>
      <c r="M3" s="62" t="s">
        <v>113</v>
      </c>
      <c r="N3" s="113" t="s">
        <v>115</v>
      </c>
      <c r="O3" s="154" t="s">
        <v>173</v>
      </c>
      <c r="P3" s="154" t="s">
        <v>111</v>
      </c>
      <c r="Q3" s="62" t="s">
        <v>112</v>
      </c>
      <c r="R3" s="62" t="s">
        <v>113</v>
      </c>
      <c r="S3" s="62" t="s">
        <v>114</v>
      </c>
      <c r="T3" s="62" t="s">
        <v>113</v>
      </c>
      <c r="U3" s="113" t="s">
        <v>115</v>
      </c>
      <c r="V3" s="154" t="s">
        <v>173</v>
      </c>
      <c r="W3" s="154" t="s">
        <v>111</v>
      </c>
      <c r="X3" s="62" t="s">
        <v>112</v>
      </c>
      <c r="Y3" s="62" t="s">
        <v>113</v>
      </c>
      <c r="Z3" s="62" t="s">
        <v>114</v>
      </c>
      <c r="AA3" s="62" t="s">
        <v>113</v>
      </c>
      <c r="AB3" s="113" t="s">
        <v>115</v>
      </c>
      <c r="AC3" s="154" t="s">
        <v>173</v>
      </c>
      <c r="AD3" s="154" t="s">
        <v>111</v>
      </c>
      <c r="AE3" s="113" t="s">
        <v>115</v>
      </c>
      <c r="AF3" s="154" t="s">
        <v>173</v>
      </c>
      <c r="AG3" s="348"/>
      <c r="AH3" s="350"/>
      <c r="AI3" s="345"/>
      <c r="AJ3" s="19" t="s">
        <v>4</v>
      </c>
      <c r="AK3" s="20" t="s">
        <v>60</v>
      </c>
      <c r="AL3" s="20" t="s">
        <v>187</v>
      </c>
      <c r="AM3" s="20" t="s">
        <v>61</v>
      </c>
      <c r="AN3" s="20" t="s">
        <v>62</v>
      </c>
      <c r="AO3" s="21" t="s">
        <v>63</v>
      </c>
      <c r="AR3" s="352"/>
      <c r="AS3" s="354"/>
      <c r="AT3" s="340"/>
      <c r="AU3" s="342"/>
    </row>
    <row r="4" spans="1:47" ht="28.5">
      <c r="A4" s="231" t="s">
        <v>178</v>
      </c>
      <c r="B4" s="113" t="s">
        <v>249</v>
      </c>
      <c r="C4" s="113" t="s">
        <v>250</v>
      </c>
      <c r="D4" s="113" t="s">
        <v>249</v>
      </c>
      <c r="E4" s="113" t="s">
        <v>209</v>
      </c>
      <c r="F4" s="113" t="s">
        <v>209</v>
      </c>
      <c r="G4" s="113" t="s">
        <v>250</v>
      </c>
      <c r="H4" s="113" t="s">
        <v>250</v>
      </c>
      <c r="I4" s="113" t="s">
        <v>249</v>
      </c>
      <c r="J4" s="113" t="s">
        <v>247</v>
      </c>
      <c r="K4" s="117" t="s">
        <v>44</v>
      </c>
      <c r="L4" s="113" t="s">
        <v>249</v>
      </c>
      <c r="M4" s="113" t="s">
        <v>249</v>
      </c>
      <c r="N4" s="113" t="s">
        <v>176</v>
      </c>
      <c r="O4" s="113" t="s">
        <v>250</v>
      </c>
      <c r="P4" s="113" t="s">
        <v>249</v>
      </c>
      <c r="Q4" s="113" t="s">
        <v>249</v>
      </c>
      <c r="R4" s="113" t="s">
        <v>240</v>
      </c>
      <c r="S4" s="117" t="s">
        <v>251</v>
      </c>
      <c r="T4" s="113" t="s">
        <v>249</v>
      </c>
      <c r="U4" s="113" t="s">
        <v>249</v>
      </c>
      <c r="V4" s="113" t="s">
        <v>249</v>
      </c>
      <c r="W4" s="113" t="s">
        <v>44</v>
      </c>
      <c r="X4" s="113" t="s">
        <v>176</v>
      </c>
      <c r="Y4" s="113" t="s">
        <v>246</v>
      </c>
      <c r="Z4" s="113" t="s">
        <v>250</v>
      </c>
      <c r="AA4" s="113" t="s">
        <v>44</v>
      </c>
      <c r="AB4" s="113" t="s">
        <v>249</v>
      </c>
      <c r="AC4" s="113" t="s">
        <v>249</v>
      </c>
      <c r="AD4" s="113"/>
      <c r="AE4" s="113"/>
      <c r="AF4" s="128"/>
      <c r="AG4" s="61"/>
      <c r="AH4" s="62"/>
      <c r="AI4" s="159"/>
      <c r="AJ4" s="23">
        <f>COUNTIFS($B$3:$AF$3,"s",B4:AF4,"s*")+COUNTIFS($B$3:$AF$3,"s",B4:AF4,"r*")+COUNTIFS($B$3:$AF$3,"s",B4:AF4,"al*")+COUNTIFS($B$3:$AF$3,"s",B4:AF4,"sch*")</f>
        <v>0</v>
      </c>
      <c r="AK4" s="37">
        <f t="shared" ref="AK4" si="0">COUNTIF(B4:AF4,"A")</f>
        <v>15</v>
      </c>
      <c r="AL4" s="24">
        <f>COUNTIF(C4:AI4,"B")</f>
        <v>1</v>
      </c>
      <c r="AM4" s="37">
        <f t="shared" ref="AM4" si="1">COUNTIF(B4:AF4,"C")</f>
        <v>5</v>
      </c>
      <c r="AN4" s="24">
        <f>COUNTIF(B4:AI4,"E")</f>
        <v>0</v>
      </c>
      <c r="AO4" s="25">
        <f t="shared" ref="AO4" si="2">COUNTIF(B4:AF4,"sh*")+COUNTIF(B4:AF4,"ro*")+COUNTIF(B4:AF4,"al*")+COUNTIF(B4:AF4,"sch*")</f>
        <v>7</v>
      </c>
      <c r="AR4" s="241">
        <f>COUNTIF($B$4:$AI$4,"A")</f>
        <v>15</v>
      </c>
      <c r="AS4" s="218">
        <f>COUNTIF($C$4:$AJ$4,"C")</f>
        <v>5</v>
      </c>
      <c r="AT4" s="218">
        <f>COUNTIF($B$4:$AI$4,"W")</f>
        <v>0</v>
      </c>
      <c r="AU4" s="220">
        <f>COUNTIF($B$4:$AI$4,"RO")</f>
        <v>4</v>
      </c>
    </row>
    <row r="5" spans="1:47" ht="28.5">
      <c r="A5" s="231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128"/>
      <c r="AG5" s="61"/>
      <c r="AH5" s="62"/>
      <c r="AI5" s="121"/>
      <c r="AJ5" s="23"/>
      <c r="AK5" s="40"/>
      <c r="AL5" s="40"/>
      <c r="AM5" s="40"/>
      <c r="AN5" s="41"/>
      <c r="AO5" s="42"/>
      <c r="AR5" s="241"/>
      <c r="AS5" s="219"/>
      <c r="AT5" s="225"/>
      <c r="AU5" s="221"/>
    </row>
    <row r="6" spans="1:47" ht="28.5">
      <c r="A6" s="122" t="s">
        <v>194</v>
      </c>
      <c r="B6" s="113" t="s">
        <v>44</v>
      </c>
      <c r="C6" s="113" t="s">
        <v>209</v>
      </c>
      <c r="D6" s="113" t="s">
        <v>44</v>
      </c>
      <c r="E6" s="113" t="s">
        <v>250</v>
      </c>
      <c r="F6" s="113" t="s">
        <v>250</v>
      </c>
      <c r="G6" s="113" t="s">
        <v>249</v>
      </c>
      <c r="H6" s="113" t="s">
        <v>252</v>
      </c>
      <c r="I6" s="117" t="s">
        <v>250</v>
      </c>
      <c r="J6" s="117" t="s">
        <v>249</v>
      </c>
      <c r="K6" s="113" t="s">
        <v>247</v>
      </c>
      <c r="L6" s="113" t="s">
        <v>197</v>
      </c>
      <c r="M6" s="113" t="s">
        <v>250</v>
      </c>
      <c r="N6" s="113" t="s">
        <v>250</v>
      </c>
      <c r="O6" s="113" t="s">
        <v>249</v>
      </c>
      <c r="P6" s="113" t="s">
        <v>250</v>
      </c>
      <c r="Q6" s="113">
        <v>11</v>
      </c>
      <c r="R6" s="113" t="s">
        <v>240</v>
      </c>
      <c r="S6" s="117" t="s">
        <v>251</v>
      </c>
      <c r="T6" s="113" t="s">
        <v>250</v>
      </c>
      <c r="U6" s="113" t="s">
        <v>249</v>
      </c>
      <c r="V6" s="113" t="s">
        <v>250</v>
      </c>
      <c r="W6" s="113" t="s">
        <v>46</v>
      </c>
      <c r="X6" s="113" t="s">
        <v>257</v>
      </c>
      <c r="Y6" s="113" t="s">
        <v>44</v>
      </c>
      <c r="Z6" s="113" t="s">
        <v>176</v>
      </c>
      <c r="AA6" s="113" t="s">
        <v>176</v>
      </c>
      <c r="AB6" s="113" t="s">
        <v>258</v>
      </c>
      <c r="AC6" s="113" t="s">
        <v>257</v>
      </c>
      <c r="AD6" s="113"/>
      <c r="AE6" s="113"/>
      <c r="AF6" s="128"/>
      <c r="AG6" s="61"/>
      <c r="AH6" s="62"/>
      <c r="AI6" s="182"/>
      <c r="AJ6" s="23">
        <f>COUNTIFS($B$3:$AF$3,"s",B6:AF6,"s*")+COUNTIFS($B$3:$AF$3,"s",B6:AF6,"r*")+COUNTIFS($B$3:$AF$3,"s",B6:AF6,"al*")+COUNTIFS($B$3:$AF$3,"s",B6:AF6,"sch*")</f>
        <v>1</v>
      </c>
      <c r="AK6" s="45">
        <f>COUNTIF(B6:AF6,"A")</f>
        <v>9</v>
      </c>
      <c r="AL6" s="24">
        <f>COUNTIF(C6:AI6,"B")</f>
        <v>2</v>
      </c>
      <c r="AM6" s="45">
        <f>COUNTIF(B6:AF6,"C")</f>
        <v>9</v>
      </c>
      <c r="AN6" s="24">
        <f>COUNTIF(B6:AI6,"E")</f>
        <v>0</v>
      </c>
      <c r="AO6" s="25">
        <f>COUNTIF(B6:AF6,"sh*")+COUNTIF(B6:AF6,"ro*")+COUNTIF(B6:AF6,"al*")+COUNTIF(B6:AF6,"sch*")</f>
        <v>7</v>
      </c>
      <c r="AR6" s="241">
        <f>COUNTIF($B$6:$AI$6,"A")</f>
        <v>9</v>
      </c>
      <c r="AS6" s="218">
        <f>COUNTIF($C$6:$AJ$6,"C")</f>
        <v>9</v>
      </c>
      <c r="AT6" s="218">
        <f>COUNTIF($B$6:$AI$6,"W")</f>
        <v>0</v>
      </c>
      <c r="AU6" s="220">
        <f>COUNTIF($B$6:$AI$6,"RO")</f>
        <v>3</v>
      </c>
    </row>
    <row r="7" spans="1:47" ht="28.5">
      <c r="A7" s="122" t="s">
        <v>179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128"/>
      <c r="AG7" s="61"/>
      <c r="AH7" s="62"/>
      <c r="AI7" s="114"/>
      <c r="AJ7" s="46"/>
      <c r="AK7" s="47"/>
      <c r="AL7" s="47"/>
      <c r="AM7" s="47"/>
      <c r="AN7" s="48"/>
      <c r="AO7" s="49"/>
      <c r="AR7" s="241"/>
      <c r="AS7" s="219"/>
      <c r="AT7" s="225"/>
      <c r="AU7" s="221"/>
    </row>
    <row r="8" spans="1:47" ht="28.5">
      <c r="A8" s="122" t="s">
        <v>180</v>
      </c>
      <c r="B8" s="113" t="s">
        <v>45</v>
      </c>
      <c r="C8" s="113" t="s">
        <v>44</v>
      </c>
      <c r="D8" s="113" t="s">
        <v>209</v>
      </c>
      <c r="E8" s="113" t="s">
        <v>249</v>
      </c>
      <c r="F8" s="117" t="s">
        <v>249</v>
      </c>
      <c r="G8" s="113" t="s">
        <v>249</v>
      </c>
      <c r="H8" s="117" t="s">
        <v>249</v>
      </c>
      <c r="I8" s="113" t="s">
        <v>247</v>
      </c>
      <c r="J8" s="117" t="s">
        <v>247</v>
      </c>
      <c r="K8" s="117" t="s">
        <v>250</v>
      </c>
      <c r="L8" s="113" t="s">
        <v>249</v>
      </c>
      <c r="M8" s="113" t="s">
        <v>240</v>
      </c>
      <c r="N8" s="113" t="s">
        <v>250</v>
      </c>
      <c r="O8" s="113" t="s">
        <v>250</v>
      </c>
      <c r="P8" s="113" t="s">
        <v>249</v>
      </c>
      <c r="Q8" s="113" t="s">
        <v>249</v>
      </c>
      <c r="R8" s="113" t="s">
        <v>176</v>
      </c>
      <c r="S8" s="117" t="s">
        <v>251</v>
      </c>
      <c r="T8" s="113" t="s">
        <v>249</v>
      </c>
      <c r="U8" s="113" t="s">
        <v>250</v>
      </c>
      <c r="V8" s="113">
        <v>11</v>
      </c>
      <c r="W8" s="113" t="s">
        <v>44</v>
      </c>
      <c r="X8" s="113" t="s">
        <v>176</v>
      </c>
      <c r="Y8" s="113" t="s">
        <v>258</v>
      </c>
      <c r="Z8" s="113" t="s">
        <v>257</v>
      </c>
      <c r="AA8" s="113" t="s">
        <v>245</v>
      </c>
      <c r="AB8" s="113" t="s">
        <v>176</v>
      </c>
      <c r="AC8" s="113" t="s">
        <v>45</v>
      </c>
      <c r="AD8" s="113"/>
      <c r="AE8" s="113"/>
      <c r="AF8" s="128"/>
      <c r="AG8" s="61"/>
      <c r="AH8" s="62"/>
      <c r="AI8" s="113"/>
      <c r="AJ8" s="23">
        <f>COUNTIFS($B$3:$AF$3,"s",B8:AF8,"s*")+COUNTIFS($B$3:$AF$3,"s",B8:AF8,"r*")+COUNTIFS($B$3:$AF$3,"s",B8:AF8,"al*")+COUNTIFS($B$3:$AF$3,"s",B8:AF8,"sch*")</f>
        <v>1</v>
      </c>
      <c r="AK8" s="45">
        <f>COUNTIF(B8:AF8,"A")</f>
        <v>11</v>
      </c>
      <c r="AL8" s="24">
        <f>COUNTIF(C8:AI8,"B")</f>
        <v>1</v>
      </c>
      <c r="AM8" s="45">
        <f>COUNTIF(B8:AF8,"C")</f>
        <v>7</v>
      </c>
      <c r="AN8" s="24">
        <f>COUNTIF(B8:AI8,"E")</f>
        <v>0</v>
      </c>
      <c r="AO8" s="25">
        <f>COUNTIF(B8:AF8,"sh*")+COUNTIF(B8:AF8,"ro*")+COUNTIF(B8:AF8,"al*")+COUNTIF(B8:AF8,"sch*")</f>
        <v>8</v>
      </c>
      <c r="AR8" s="241">
        <f>COUNTIF($B$8:$AI$8,"A")</f>
        <v>11</v>
      </c>
      <c r="AS8" s="218">
        <f>COUNTIF($C$8:$AJ$8,"C")</f>
        <v>6</v>
      </c>
      <c r="AT8" s="218">
        <f>COUNTIF($B$8:$AI$8,"W")</f>
        <v>0</v>
      </c>
      <c r="AU8" s="220">
        <f>COUNTIF($B$8:$AI$8,"RO")</f>
        <v>5</v>
      </c>
    </row>
    <row r="9" spans="1:47" ht="28.5">
      <c r="A9" s="122" t="s">
        <v>181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128"/>
      <c r="AG9" s="61"/>
      <c r="AH9" s="62"/>
      <c r="AI9" s="114"/>
      <c r="AJ9" s="23"/>
      <c r="AK9" s="45"/>
      <c r="AL9" s="24"/>
      <c r="AM9" s="45"/>
      <c r="AN9" s="24"/>
      <c r="AO9" s="25"/>
      <c r="AR9" s="241"/>
      <c r="AS9" s="219"/>
      <c r="AT9" s="225"/>
      <c r="AU9" s="221"/>
    </row>
    <row r="10" spans="1:47" ht="28.5">
      <c r="A10" s="122" t="s">
        <v>177</v>
      </c>
      <c r="B10" s="113" t="s">
        <v>209</v>
      </c>
      <c r="C10" s="113" t="s">
        <v>250</v>
      </c>
      <c r="D10" s="113" t="s">
        <v>249</v>
      </c>
      <c r="E10" s="113" t="s">
        <v>249</v>
      </c>
      <c r="F10" s="113" t="s">
        <v>249</v>
      </c>
      <c r="G10" s="113" t="s">
        <v>209</v>
      </c>
      <c r="H10" s="117" t="s">
        <v>44</v>
      </c>
      <c r="I10" s="113" t="s">
        <v>249</v>
      </c>
      <c r="J10" s="113" t="s">
        <v>250</v>
      </c>
      <c r="K10" s="113" t="s">
        <v>209</v>
      </c>
      <c r="L10" s="113" t="s">
        <v>250</v>
      </c>
      <c r="M10" s="113" t="s">
        <v>249</v>
      </c>
      <c r="N10" s="113" t="s">
        <v>249</v>
      </c>
      <c r="O10" s="113" t="s">
        <v>249</v>
      </c>
      <c r="P10" s="113" t="s">
        <v>239</v>
      </c>
      <c r="Q10" s="113" t="s">
        <v>250</v>
      </c>
      <c r="R10" s="113" t="s">
        <v>240</v>
      </c>
      <c r="S10" s="117" t="s">
        <v>46</v>
      </c>
      <c r="T10" s="113" t="s">
        <v>250</v>
      </c>
      <c r="U10" s="113">
        <v>11</v>
      </c>
      <c r="V10" s="116" t="s">
        <v>250</v>
      </c>
      <c r="W10" s="113" t="s">
        <v>45</v>
      </c>
      <c r="X10" s="113" t="s">
        <v>258</v>
      </c>
      <c r="Y10" s="113" t="s">
        <v>249</v>
      </c>
      <c r="Z10" s="123" t="s">
        <v>240</v>
      </c>
      <c r="AA10" s="117" t="s">
        <v>258</v>
      </c>
      <c r="AB10" s="113" t="s">
        <v>249</v>
      </c>
      <c r="AC10" s="123" t="s">
        <v>246</v>
      </c>
      <c r="AD10" s="113"/>
      <c r="AE10" s="113"/>
      <c r="AF10" s="128"/>
      <c r="AG10" s="61"/>
      <c r="AH10" s="62"/>
      <c r="AI10" s="114"/>
      <c r="AJ10" s="23">
        <f>COUNTIFS($B$3:$AF$3,"s",B10:AF10,"s*")+COUNTIFS($B$3:$AF$3,"s",B10:AF10,"r*")+COUNTIFS($B$3:$AF$3,"s",B10:AF10,"al*")+COUNTIFS($B$3:$AF$3,"s",B10:AF10,"sch*")</f>
        <v>3</v>
      </c>
      <c r="AK10" s="45">
        <f>COUNTIF(B10:AF10,"A")</f>
        <v>10</v>
      </c>
      <c r="AL10" s="24">
        <f>COUNTIF(C10:AI10,"B")</f>
        <v>1</v>
      </c>
      <c r="AM10" s="45">
        <f>COUNTIF(B10:AF10,"C")</f>
        <v>9</v>
      </c>
      <c r="AN10" s="24">
        <f>COUNTIF(B10:AI10,"E")</f>
        <v>0</v>
      </c>
      <c r="AO10" s="25">
        <f>COUNTIF(B10:AF10,"sh*")+COUNTIF(B10:AF10,"ro*")+COUNTIF(B10:AF10,"al*")+COUNTIF(B10:AF10,"sch*")</f>
        <v>7</v>
      </c>
      <c r="AR10" s="222">
        <f>COUNTIF($B$10:$AI$10,"A")</f>
        <v>10</v>
      </c>
      <c r="AS10" s="223">
        <f>COUNTIF($C$10:$AJ$10,"C")</f>
        <v>9</v>
      </c>
      <c r="AT10" s="228">
        <f>COUNTIF($B$10:$AI$10,"W")</f>
        <v>0</v>
      </c>
      <c r="AU10" s="224">
        <f>COUNTIF($B$10:$AI$10,"RO")</f>
        <v>3</v>
      </c>
    </row>
    <row r="11" spans="1:47" ht="28.5">
      <c r="A11" s="122" t="s">
        <v>181</v>
      </c>
      <c r="B11" s="113"/>
      <c r="C11" s="113"/>
      <c r="D11" s="113"/>
      <c r="E11" s="113"/>
      <c r="F11" s="113"/>
      <c r="G11" s="113"/>
      <c r="H11" s="113"/>
      <c r="I11" s="115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>
        <v>12</v>
      </c>
      <c r="Y11" s="113"/>
      <c r="Z11" s="113"/>
      <c r="AA11" s="113">
        <v>12</v>
      </c>
      <c r="AB11" s="113"/>
      <c r="AC11" s="123"/>
      <c r="AD11" s="113"/>
      <c r="AE11" s="113"/>
      <c r="AF11" s="128"/>
      <c r="AG11" s="61"/>
      <c r="AH11" s="62"/>
      <c r="AI11" s="114"/>
      <c r="AJ11" s="23"/>
      <c r="AK11" s="45"/>
      <c r="AL11" s="24"/>
      <c r="AM11" s="45"/>
      <c r="AN11" s="24"/>
      <c r="AO11" s="25"/>
      <c r="AR11" s="222"/>
      <c r="AS11" s="226"/>
      <c r="AT11" s="229"/>
      <c r="AU11" s="227"/>
    </row>
    <row r="12" spans="1:47" ht="28.5">
      <c r="A12" s="122" t="s">
        <v>185</v>
      </c>
      <c r="B12" s="113" t="s">
        <v>45</v>
      </c>
      <c r="C12" s="113" t="s">
        <v>249</v>
      </c>
      <c r="D12" s="113" t="s">
        <v>209</v>
      </c>
      <c r="E12" s="113" t="s">
        <v>209</v>
      </c>
      <c r="F12" s="113" t="s">
        <v>250</v>
      </c>
      <c r="G12" s="113" t="s">
        <v>250</v>
      </c>
      <c r="H12" s="117" t="s">
        <v>45</v>
      </c>
      <c r="I12" s="117" t="s">
        <v>252</v>
      </c>
      <c r="J12" s="117" t="s">
        <v>249</v>
      </c>
      <c r="K12" s="117" t="s">
        <v>249</v>
      </c>
      <c r="L12" s="113" t="s">
        <v>250</v>
      </c>
      <c r="M12" s="113" t="s">
        <v>250</v>
      </c>
      <c r="N12" s="113" t="s">
        <v>249</v>
      </c>
      <c r="O12" s="113" t="s">
        <v>239</v>
      </c>
      <c r="P12" s="113" t="s">
        <v>250</v>
      </c>
      <c r="Q12" s="113" t="s">
        <v>250</v>
      </c>
      <c r="R12" s="113" t="s">
        <v>240</v>
      </c>
      <c r="S12" s="113" t="s">
        <v>251</v>
      </c>
      <c r="T12" s="113">
        <v>11</v>
      </c>
      <c r="U12" s="113" t="s">
        <v>250</v>
      </c>
      <c r="V12" s="116" t="s">
        <v>249</v>
      </c>
      <c r="W12" s="113" t="s">
        <v>45</v>
      </c>
      <c r="X12" s="113" t="s">
        <v>257</v>
      </c>
      <c r="Y12" s="113" t="s">
        <v>256</v>
      </c>
      <c r="Z12" s="113" t="s">
        <v>258</v>
      </c>
      <c r="AA12" s="113" t="s">
        <v>249</v>
      </c>
      <c r="AB12" s="113" t="s">
        <v>239</v>
      </c>
      <c r="AC12" s="113" t="s">
        <v>176</v>
      </c>
      <c r="AD12" s="113"/>
      <c r="AE12" s="113"/>
      <c r="AF12" s="128"/>
      <c r="AG12" s="61"/>
      <c r="AH12" s="62"/>
      <c r="AI12" s="114"/>
      <c r="AJ12" s="23">
        <f>COUNTIFS($B$3:$AF$3,"s",B12:AF12,"s*")+COUNTIFS($B$3:$AF$3,"s",B12:AF12,"r*")+COUNTIFS($B$3:$AF$3,"s",B12:AF12,"al*")+COUNTIFS($B$3:$AF$3,"s",B12:AF12,"sch*")</f>
        <v>3</v>
      </c>
      <c r="AK12" s="45">
        <f>COUNTIF(B12:AF12,"A")</f>
        <v>7</v>
      </c>
      <c r="AL12" s="24">
        <f>COUNTIF(C12:AI12,"B")</f>
        <v>1</v>
      </c>
      <c r="AM12" s="45">
        <f>COUNTIF(B12:AF12,"C")</f>
        <v>11</v>
      </c>
      <c r="AN12" s="24">
        <f>COUNTIF(B12:AI12,"E")</f>
        <v>0</v>
      </c>
      <c r="AO12" s="25">
        <f>COUNTIF(B12:AF12,"sh*")+COUNTIF(B12:AF12,"ro*")+COUNTIF(B12:AF12,"al*")+COUNTIF(B12:AF12,"sch*")</f>
        <v>8</v>
      </c>
    </row>
    <row r="13" spans="1:47" ht="28.5">
      <c r="A13" s="122" t="s">
        <v>181</v>
      </c>
      <c r="B13" s="113"/>
      <c r="C13" s="113"/>
      <c r="D13" s="113"/>
      <c r="E13" s="113"/>
      <c r="F13" s="117"/>
      <c r="G13" s="113"/>
      <c r="H13" s="117"/>
      <c r="I13" s="115"/>
      <c r="J13" s="113"/>
      <c r="K13" s="113"/>
      <c r="L13" s="113"/>
      <c r="M13" s="160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>
        <v>12</v>
      </c>
      <c r="AA13" s="113"/>
      <c r="AB13" s="113"/>
      <c r="AC13" s="123"/>
      <c r="AD13" s="113"/>
      <c r="AE13" s="113"/>
      <c r="AF13" s="128"/>
      <c r="AG13" s="61"/>
      <c r="AH13" s="62"/>
      <c r="AI13" s="114"/>
      <c r="AJ13" s="23"/>
      <c r="AK13" s="45"/>
      <c r="AL13" s="24"/>
      <c r="AM13" s="45"/>
      <c r="AN13" s="24"/>
      <c r="AO13" s="25"/>
    </row>
    <row r="14" spans="1:47" ht="28.5">
      <c r="A14" s="122" t="s">
        <v>182</v>
      </c>
      <c r="B14" s="113"/>
      <c r="C14" s="113"/>
      <c r="D14" s="113"/>
      <c r="E14" s="113"/>
      <c r="F14" s="113"/>
      <c r="G14" s="113"/>
      <c r="H14" s="113"/>
      <c r="I14" s="115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6"/>
      <c r="W14" s="113"/>
      <c r="X14" s="113"/>
      <c r="Y14" s="113"/>
      <c r="Z14" s="113"/>
      <c r="AA14" s="113"/>
      <c r="AB14" s="113"/>
      <c r="AC14" s="123"/>
      <c r="AD14" s="113"/>
      <c r="AE14" s="113"/>
      <c r="AF14" s="128"/>
      <c r="AG14" s="61"/>
      <c r="AH14" s="62"/>
      <c r="AI14" s="114"/>
      <c r="AJ14" s="23">
        <f t="shared" ref="AJ14" si="3">COUNTIFS($B$3:$AF$3,"s",B14:AF14,"s*")+COUNTIFS($B$3:$AF$3,"s",B14:AF14,"r*")+COUNTIFS($B$3:$AF$3,"s",B14:AF14,"al*")+COUNTIFS($B$3:$AF$3,"s",B14:AF14,"sch*")</f>
        <v>0</v>
      </c>
      <c r="AK14" s="45">
        <f t="shared" ref="AK14" si="4">COUNTIF(B14:AF14,"A")</f>
        <v>0</v>
      </c>
      <c r="AL14" s="24">
        <f t="shared" ref="AL14" si="5">COUNTIF(C14:AI14,"SPM")</f>
        <v>0</v>
      </c>
      <c r="AM14" s="45">
        <f t="shared" ref="AM14" si="6">COUNTIF(B14:AF14,"C")</f>
        <v>0</v>
      </c>
      <c r="AN14" s="24">
        <f t="shared" ref="AN14" si="7">COUNTIF(B14:AI14,"E")</f>
        <v>0</v>
      </c>
      <c r="AO14" s="25">
        <f t="shared" ref="AO14" si="8">COUNTIF(B14:AF14,"sh*")+COUNTIF(B14:AF14,"ro*")+COUNTIF(B14:AF14,"al*")+COUNTIF(B14:AF14,"sch*")</f>
        <v>0</v>
      </c>
    </row>
    <row r="15" spans="1:47" ht="28.5">
      <c r="A15" s="122"/>
      <c r="B15" s="113"/>
      <c r="C15" s="113"/>
      <c r="D15" s="113"/>
      <c r="E15" s="113"/>
      <c r="F15" s="113"/>
      <c r="G15" s="113"/>
      <c r="H15" s="113"/>
      <c r="I15" s="115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6"/>
      <c r="W15" s="113"/>
      <c r="X15" s="113"/>
      <c r="Y15" s="113"/>
      <c r="Z15" s="113"/>
      <c r="AA15" s="113"/>
      <c r="AB15" s="113"/>
      <c r="AC15" s="123"/>
      <c r="AD15" s="113"/>
      <c r="AE15" s="113"/>
      <c r="AF15" s="128"/>
      <c r="AG15" s="61"/>
      <c r="AH15" s="62"/>
      <c r="AI15" s="114"/>
      <c r="AJ15" s="23"/>
      <c r="AK15" s="133"/>
      <c r="AL15" s="133"/>
      <c r="AM15" s="133"/>
      <c r="AN15" s="133"/>
      <c r="AO15" s="133"/>
    </row>
    <row r="16" spans="1:47" ht="28.5">
      <c r="A16" s="122"/>
      <c r="B16" s="113"/>
      <c r="C16" s="113"/>
      <c r="D16" s="113"/>
      <c r="E16" s="113"/>
      <c r="F16" s="120"/>
      <c r="G16" s="120"/>
      <c r="H16" s="113"/>
      <c r="I16" s="113"/>
      <c r="J16" s="113"/>
      <c r="K16" s="116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28"/>
      <c r="AG16" s="61"/>
      <c r="AH16" s="62"/>
      <c r="AI16" s="244"/>
      <c r="AJ16" s="28"/>
      <c r="AK16" s="29"/>
      <c r="AL16" s="29"/>
      <c r="AM16" s="29"/>
      <c r="AN16" s="30"/>
      <c r="AO16" s="31"/>
    </row>
    <row r="17" spans="1:44" ht="28.5">
      <c r="A17" s="122" t="s">
        <v>174</v>
      </c>
      <c r="B17" s="113" t="s">
        <v>251</v>
      </c>
      <c r="C17" s="117" t="s">
        <v>251</v>
      </c>
      <c r="D17" s="117" t="s">
        <v>250</v>
      </c>
      <c r="E17" s="113" t="s">
        <v>250</v>
      </c>
      <c r="F17" s="118" t="s">
        <v>238</v>
      </c>
      <c r="G17" s="118" t="s">
        <v>238</v>
      </c>
      <c r="H17" s="117" t="s">
        <v>251</v>
      </c>
      <c r="I17" s="117" t="s">
        <v>250</v>
      </c>
      <c r="J17" s="113" t="s">
        <v>251</v>
      </c>
      <c r="K17" s="113" t="s">
        <v>251</v>
      </c>
      <c r="L17" s="116" t="s">
        <v>251</v>
      </c>
      <c r="M17" s="118" t="s">
        <v>238</v>
      </c>
      <c r="N17" s="117" t="s">
        <v>254</v>
      </c>
      <c r="O17" s="113">
        <v>12</v>
      </c>
      <c r="P17" s="113">
        <v>11</v>
      </c>
      <c r="Q17" s="118" t="s">
        <v>238</v>
      </c>
      <c r="R17" s="118" t="s">
        <v>238</v>
      </c>
      <c r="S17" s="114" t="s">
        <v>248</v>
      </c>
      <c r="T17" s="113">
        <v>12</v>
      </c>
      <c r="U17" s="113">
        <v>12</v>
      </c>
      <c r="V17" s="113">
        <v>12</v>
      </c>
      <c r="W17" s="118" t="s">
        <v>238</v>
      </c>
      <c r="X17" s="113" t="s">
        <v>45</v>
      </c>
      <c r="Y17" s="116" t="s">
        <v>46</v>
      </c>
      <c r="Z17" s="118" t="s">
        <v>238</v>
      </c>
      <c r="AA17" s="118" t="s">
        <v>238</v>
      </c>
      <c r="AB17" s="215" t="s">
        <v>46</v>
      </c>
      <c r="AC17" s="116" t="s">
        <v>250</v>
      </c>
      <c r="AD17" s="114"/>
      <c r="AE17" s="114"/>
      <c r="AF17" s="114"/>
      <c r="AG17" s="61"/>
      <c r="AH17" s="62"/>
      <c r="AI17" s="121"/>
      <c r="AJ17" s="23">
        <f>COUNTIFS($B$3:$AF$3,"s",B17:AF17,"s*")+COUNTIFS($B$3:$AF$3,"s",B17:AF17,"r*")+COUNTIFS($B$3:$AF$3,"s",B17:AF17,"al*")+COUNTIFS($B$3:$AF$3,"s",B17:AF17,"sch*")</f>
        <v>0</v>
      </c>
      <c r="AK17" s="24">
        <f>COUNTIF(B17:AF17,"A")</f>
        <v>0</v>
      </c>
      <c r="AL17" s="24">
        <f>COUNTIF(C17:AI17,"B")</f>
        <v>7</v>
      </c>
      <c r="AM17" s="24">
        <f>COUNTIF(B17:AF17,"C")</f>
        <v>5</v>
      </c>
      <c r="AN17" s="24">
        <f>COUNTIF(B17:AI17,"E")</f>
        <v>0</v>
      </c>
      <c r="AO17" s="25">
        <f>COUNTIF(B17:AF17,"sh*")+COUNTIF(B17:AF17,"ro*")+COUNTIF(B17:AF17,"al*")+COUNTIF(B17:AF17,"sch*")</f>
        <v>0</v>
      </c>
    </row>
    <row r="18" spans="1:44" ht="28.5">
      <c r="A18" s="122" t="s">
        <v>183</v>
      </c>
      <c r="B18" s="113"/>
      <c r="C18" s="113"/>
      <c r="D18" s="199"/>
      <c r="E18" s="113"/>
      <c r="F18" s="113"/>
      <c r="G18" s="120"/>
      <c r="H18" s="117"/>
      <c r="I18" s="230"/>
      <c r="J18" s="117"/>
      <c r="K18" s="117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28"/>
      <c r="AG18" s="61"/>
      <c r="AH18" s="62"/>
      <c r="AI18" s="244"/>
      <c r="AJ18" s="28"/>
      <c r="AK18" s="29"/>
      <c r="AL18" s="29"/>
      <c r="AM18" s="29"/>
      <c r="AN18" s="30"/>
      <c r="AO18" s="31"/>
    </row>
    <row r="19" spans="1:44" ht="28.5">
      <c r="A19" s="122" t="s">
        <v>227</v>
      </c>
      <c r="B19" s="114" t="s">
        <v>242</v>
      </c>
      <c r="C19" s="114" t="s">
        <v>244</v>
      </c>
      <c r="D19" s="116" t="s">
        <v>251</v>
      </c>
      <c r="E19" s="113" t="s">
        <v>251</v>
      </c>
      <c r="F19" s="113" t="s">
        <v>251</v>
      </c>
      <c r="G19" s="113" t="s">
        <v>251</v>
      </c>
      <c r="H19" s="114" t="s">
        <v>244</v>
      </c>
      <c r="I19" s="113" t="s">
        <v>251</v>
      </c>
      <c r="J19" s="116" t="s">
        <v>250</v>
      </c>
      <c r="K19" s="113" t="s">
        <v>250</v>
      </c>
      <c r="L19" s="114" t="s">
        <v>248</v>
      </c>
      <c r="M19" s="113" t="s">
        <v>251</v>
      </c>
      <c r="N19" s="116">
        <v>11</v>
      </c>
      <c r="O19" s="117" t="s">
        <v>253</v>
      </c>
      <c r="P19" s="113">
        <v>12</v>
      </c>
      <c r="Q19" s="113">
        <v>12</v>
      </c>
      <c r="R19" s="118" t="s">
        <v>238</v>
      </c>
      <c r="S19" s="118" t="s">
        <v>238</v>
      </c>
      <c r="T19" s="118" t="s">
        <v>238</v>
      </c>
      <c r="U19" s="118" t="s">
        <v>238</v>
      </c>
      <c r="V19" s="118" t="s">
        <v>238</v>
      </c>
      <c r="W19" s="118" t="s">
        <v>238</v>
      </c>
      <c r="X19" s="118" t="s">
        <v>238</v>
      </c>
      <c r="Y19" s="113" t="s">
        <v>45</v>
      </c>
      <c r="Z19" s="113" t="s">
        <v>44</v>
      </c>
      <c r="AA19" s="113" t="s">
        <v>45</v>
      </c>
      <c r="AB19" s="116" t="s">
        <v>45</v>
      </c>
      <c r="AC19" s="113" t="s">
        <v>251</v>
      </c>
      <c r="AD19" s="113"/>
      <c r="AE19" s="117"/>
      <c r="AF19" s="114"/>
      <c r="AG19" s="61"/>
      <c r="AH19" s="62"/>
      <c r="AI19" s="244"/>
      <c r="AJ19" s="64"/>
      <c r="AK19" s="65"/>
      <c r="AL19" s="65"/>
      <c r="AM19" s="65"/>
      <c r="AN19" s="66"/>
      <c r="AO19" s="132"/>
    </row>
    <row r="20" spans="1:44" ht="28.5">
      <c r="A20" s="122" t="s">
        <v>167</v>
      </c>
      <c r="B20" s="113"/>
      <c r="C20" s="113"/>
      <c r="D20" s="113"/>
      <c r="E20" s="113"/>
      <c r="F20" s="113"/>
      <c r="G20" s="120"/>
      <c r="H20" s="117"/>
      <c r="I20" s="230"/>
      <c r="J20" s="117"/>
      <c r="K20" s="117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28"/>
      <c r="AG20" s="61"/>
      <c r="AH20" s="62"/>
      <c r="AI20" s="244"/>
      <c r="AJ20" s="64"/>
      <c r="AK20" s="65"/>
      <c r="AL20" s="65"/>
      <c r="AM20" s="65"/>
      <c r="AN20" s="66"/>
      <c r="AO20" s="132"/>
    </row>
    <row r="21" spans="1:44" ht="28.5">
      <c r="A21" s="122" t="s">
        <v>77</v>
      </c>
      <c r="B21" s="113"/>
      <c r="C21" s="113"/>
      <c r="D21" s="113"/>
      <c r="E21" s="113"/>
      <c r="F21" s="117"/>
      <c r="G21" s="113"/>
      <c r="H21" s="117"/>
      <c r="I21" s="117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7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28"/>
      <c r="AG21" s="61"/>
      <c r="AH21" s="62"/>
      <c r="AI21" s="113"/>
      <c r="AJ21" s="23">
        <f>COUNTIFS($B$3:$AF$3,"s",B21:AF21,"s*")+COUNTIFS($B$3:$AF$3,"s",B21:AF21,"r*")+COUNTIFS($B$3:$AF$3,"s",B21:AF21,"al*")+COUNTIFS($B$3:$AF$3,"s",B21:AF21,"sch*")</f>
        <v>0</v>
      </c>
      <c r="AK21" s="45">
        <f>COUNTIF(B21:AF21,"A")</f>
        <v>0</v>
      </c>
      <c r="AL21" s="24">
        <f>COUNTIF(C21:AI21,"SPM")</f>
        <v>0</v>
      </c>
      <c r="AM21" s="45">
        <f>COUNTIF(B21:AF21,"C")</f>
        <v>0</v>
      </c>
      <c r="AN21" s="24">
        <f>COUNTIF(B21:AI21,"E")</f>
        <v>0</v>
      </c>
      <c r="AO21" s="25">
        <f>COUNTIF(B21:AF21,"sh*")+COUNTIF(B21:AF21,"ro*")+COUNTIF(B21:AF21,"al*")+COUNTIF(B21:AF21,"sch*")</f>
        <v>0</v>
      </c>
      <c r="AP21" s="55"/>
      <c r="AQ21" s="55"/>
      <c r="AR21" s="55"/>
    </row>
    <row r="22" spans="1:44" ht="28.5">
      <c r="A22" s="125" t="s">
        <v>8</v>
      </c>
      <c r="B22" s="113"/>
      <c r="C22" s="113"/>
      <c r="D22" s="113"/>
      <c r="E22" s="113"/>
      <c r="F22" s="113"/>
      <c r="G22" s="113"/>
      <c r="H22" s="117"/>
      <c r="I22" s="230"/>
      <c r="J22" s="117"/>
      <c r="K22" s="117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28"/>
      <c r="AG22" s="61"/>
      <c r="AH22" s="62"/>
      <c r="AI22" s="113"/>
      <c r="AJ22" s="46"/>
      <c r="AK22" s="47"/>
      <c r="AL22" s="47"/>
      <c r="AM22" s="47"/>
      <c r="AN22" s="48"/>
      <c r="AO22" s="49"/>
      <c r="AP22" s="55"/>
      <c r="AQ22" s="55"/>
      <c r="AR22" s="55"/>
    </row>
    <row r="23" spans="1:44" ht="28.5">
      <c r="A23" s="236"/>
      <c r="B23" s="114"/>
      <c r="C23" s="114"/>
      <c r="D23" s="114" t="s">
        <v>241</v>
      </c>
      <c r="E23" s="114"/>
      <c r="F23" s="114"/>
      <c r="G23" s="114"/>
      <c r="H23" s="114"/>
      <c r="I23" s="114" t="s">
        <v>241</v>
      </c>
      <c r="J23" s="113"/>
      <c r="K23" s="114"/>
      <c r="L23" s="113"/>
      <c r="M23" s="259" t="s">
        <v>241</v>
      </c>
      <c r="N23" s="117"/>
      <c r="O23" s="114"/>
      <c r="P23" s="114" t="s">
        <v>241</v>
      </c>
      <c r="Q23" s="113"/>
      <c r="R23" s="114" t="s">
        <v>241</v>
      </c>
      <c r="S23" s="117"/>
      <c r="T23" s="113"/>
      <c r="U23" s="114"/>
      <c r="V23" s="113"/>
      <c r="W23" s="114" t="s">
        <v>255</v>
      </c>
      <c r="X23" s="114"/>
      <c r="Y23" s="114"/>
      <c r="Z23" s="118" t="s">
        <v>241</v>
      </c>
      <c r="AA23" s="116"/>
      <c r="AB23" s="114"/>
      <c r="AC23" s="114"/>
      <c r="AD23" s="114"/>
      <c r="AE23" s="114"/>
      <c r="AF23" s="215"/>
      <c r="AG23" s="61"/>
      <c r="AH23" s="126"/>
      <c r="AI23" s="113"/>
      <c r="AJ23" s="23"/>
      <c r="AK23" s="45"/>
      <c r="AL23" s="24"/>
      <c r="AM23" s="45"/>
      <c r="AN23" s="24"/>
      <c r="AO23" s="25"/>
      <c r="AP23" s="55"/>
      <c r="AQ23" s="55"/>
      <c r="AR23" s="55"/>
    </row>
    <row r="24" spans="1:44" ht="28.5">
      <c r="A24" s="125" t="s">
        <v>167</v>
      </c>
      <c r="B24" s="113"/>
      <c r="C24" s="113"/>
      <c r="D24" s="113"/>
      <c r="E24" s="113"/>
      <c r="F24" s="113"/>
      <c r="G24" s="113"/>
      <c r="H24" s="113"/>
      <c r="I24" s="115"/>
      <c r="J24" s="113"/>
      <c r="K24" s="113"/>
      <c r="L24" s="113"/>
      <c r="M24" s="113"/>
      <c r="N24" s="199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28"/>
      <c r="AG24" s="61"/>
      <c r="AH24" s="62"/>
      <c r="AI24" s="113"/>
      <c r="AJ24" s="50"/>
      <c r="AK24" s="51"/>
      <c r="AL24" s="51"/>
      <c r="AM24" s="51"/>
      <c r="AN24" s="52"/>
      <c r="AO24" s="53"/>
      <c r="AP24" s="55"/>
      <c r="AQ24" s="55"/>
      <c r="AR24" s="55"/>
    </row>
    <row r="25" spans="1:44" ht="28.5">
      <c r="A25" s="237" t="s">
        <v>169</v>
      </c>
      <c r="B25" s="72">
        <f t="shared" ref="B25:AF25" si="9">COUNTIF(B3:B24,"A")</f>
        <v>2</v>
      </c>
      <c r="C25" s="72">
        <f t="shared" si="9"/>
        <v>2</v>
      </c>
      <c r="D25" s="72">
        <f t="shared" si="9"/>
        <v>3</v>
      </c>
      <c r="E25" s="72">
        <f t="shared" si="9"/>
        <v>2</v>
      </c>
      <c r="F25" s="72">
        <f t="shared" si="9"/>
        <v>2</v>
      </c>
      <c r="G25" s="72">
        <f t="shared" si="9"/>
        <v>2</v>
      </c>
      <c r="H25" s="72">
        <f t="shared" si="9"/>
        <v>2</v>
      </c>
      <c r="I25" s="72">
        <f t="shared" si="9"/>
        <v>2</v>
      </c>
      <c r="J25" s="72">
        <f t="shared" si="9"/>
        <v>2</v>
      </c>
      <c r="K25" s="72">
        <f t="shared" si="9"/>
        <v>2</v>
      </c>
      <c r="L25" s="72">
        <f t="shared" si="9"/>
        <v>2</v>
      </c>
      <c r="M25" s="72">
        <f t="shared" si="9"/>
        <v>2</v>
      </c>
      <c r="N25" s="72">
        <f t="shared" si="9"/>
        <v>2</v>
      </c>
      <c r="O25" s="72">
        <f t="shared" si="9"/>
        <v>2</v>
      </c>
      <c r="P25" s="72">
        <f t="shared" si="9"/>
        <v>2</v>
      </c>
      <c r="Q25" s="72">
        <f t="shared" si="9"/>
        <v>2</v>
      </c>
      <c r="R25" s="72">
        <f t="shared" si="9"/>
        <v>0</v>
      </c>
      <c r="S25" s="72">
        <f t="shared" si="9"/>
        <v>0</v>
      </c>
      <c r="T25" s="72">
        <f t="shared" si="9"/>
        <v>2</v>
      </c>
      <c r="U25" s="72">
        <f t="shared" si="9"/>
        <v>2</v>
      </c>
      <c r="V25" s="72">
        <f t="shared" si="9"/>
        <v>2</v>
      </c>
      <c r="W25" s="72">
        <f t="shared" si="9"/>
        <v>2</v>
      </c>
      <c r="X25" s="72">
        <f t="shared" si="9"/>
        <v>2</v>
      </c>
      <c r="Y25" s="72">
        <f t="shared" si="9"/>
        <v>2</v>
      </c>
      <c r="Z25" s="72">
        <f t="shared" si="9"/>
        <v>2</v>
      </c>
      <c r="AA25" s="72">
        <f t="shared" si="9"/>
        <v>2</v>
      </c>
      <c r="AB25" s="72">
        <f t="shared" si="9"/>
        <v>2</v>
      </c>
      <c r="AC25" s="72">
        <f t="shared" si="9"/>
        <v>2</v>
      </c>
      <c r="AD25" s="72">
        <f t="shared" si="9"/>
        <v>0</v>
      </c>
      <c r="AE25" s="72">
        <f t="shared" si="9"/>
        <v>0</v>
      </c>
      <c r="AF25" s="111">
        <f t="shared" si="9"/>
        <v>0</v>
      </c>
      <c r="AG25" s="111"/>
      <c r="AH25" s="69"/>
      <c r="AI25" s="35"/>
    </row>
    <row r="26" spans="1:44" ht="28.5">
      <c r="A26" s="237" t="s">
        <v>170</v>
      </c>
      <c r="B26" s="72">
        <f t="shared" ref="B26:AF26" si="10">COUNTIF(B3:B24,"B")</f>
        <v>1</v>
      </c>
      <c r="C26" s="72">
        <f t="shared" si="10"/>
        <v>1</v>
      </c>
      <c r="D26" s="72">
        <f t="shared" si="10"/>
        <v>1</v>
      </c>
      <c r="E26" s="72">
        <f t="shared" si="10"/>
        <v>1</v>
      </c>
      <c r="F26" s="72">
        <f t="shared" si="10"/>
        <v>1</v>
      </c>
      <c r="G26" s="72">
        <f t="shared" si="10"/>
        <v>1</v>
      </c>
      <c r="H26" s="72">
        <f t="shared" si="10"/>
        <v>1</v>
      </c>
      <c r="I26" s="72">
        <f t="shared" si="10"/>
        <v>1</v>
      </c>
      <c r="J26" s="72">
        <f t="shared" si="10"/>
        <v>1</v>
      </c>
      <c r="K26" s="72">
        <f t="shared" si="10"/>
        <v>1</v>
      </c>
      <c r="L26" s="72">
        <f t="shared" si="10"/>
        <v>1</v>
      </c>
      <c r="M26" s="72">
        <f t="shared" si="10"/>
        <v>1</v>
      </c>
      <c r="N26" s="72">
        <f t="shared" si="10"/>
        <v>0</v>
      </c>
      <c r="O26" s="72">
        <f t="shared" si="10"/>
        <v>0</v>
      </c>
      <c r="P26" s="72">
        <f t="shared" si="10"/>
        <v>0</v>
      </c>
      <c r="Q26" s="72">
        <f t="shared" si="10"/>
        <v>0</v>
      </c>
      <c r="R26" s="72">
        <f t="shared" si="10"/>
        <v>0</v>
      </c>
      <c r="S26" s="72">
        <f t="shared" si="10"/>
        <v>5</v>
      </c>
      <c r="T26" s="72">
        <f t="shared" si="10"/>
        <v>0</v>
      </c>
      <c r="U26" s="72">
        <f t="shared" si="10"/>
        <v>0</v>
      </c>
      <c r="V26" s="72">
        <f t="shared" si="10"/>
        <v>0</v>
      </c>
      <c r="W26" s="72">
        <f t="shared" si="10"/>
        <v>1</v>
      </c>
      <c r="X26" s="72">
        <f t="shared" si="10"/>
        <v>0</v>
      </c>
      <c r="Y26" s="72">
        <f t="shared" si="10"/>
        <v>1</v>
      </c>
      <c r="Z26" s="72">
        <f t="shared" si="10"/>
        <v>0</v>
      </c>
      <c r="AA26" s="72">
        <f t="shared" si="10"/>
        <v>0</v>
      </c>
      <c r="AB26" s="72">
        <f t="shared" si="10"/>
        <v>1</v>
      </c>
      <c r="AC26" s="72">
        <f t="shared" si="10"/>
        <v>1</v>
      </c>
      <c r="AD26" s="72">
        <f t="shared" si="10"/>
        <v>0</v>
      </c>
      <c r="AE26" s="72">
        <f t="shared" si="10"/>
        <v>0</v>
      </c>
      <c r="AF26" s="75">
        <f t="shared" si="10"/>
        <v>0</v>
      </c>
      <c r="AG26" s="75"/>
      <c r="AH26" s="72"/>
      <c r="AI26" s="63"/>
    </row>
    <row r="27" spans="1:44" ht="28.5">
      <c r="A27" s="237" t="s">
        <v>171</v>
      </c>
      <c r="B27" s="72">
        <f t="shared" ref="B27:AF27" si="11">COUNTIF(B4:B24,"SPM")</f>
        <v>0</v>
      </c>
      <c r="C27" s="72">
        <f t="shared" si="11"/>
        <v>0</v>
      </c>
      <c r="D27" s="72">
        <f t="shared" si="11"/>
        <v>0</v>
      </c>
      <c r="E27" s="72">
        <f t="shared" si="11"/>
        <v>0</v>
      </c>
      <c r="F27" s="72">
        <f t="shared" si="11"/>
        <v>0</v>
      </c>
      <c r="G27" s="72">
        <f t="shared" si="11"/>
        <v>0</v>
      </c>
      <c r="H27" s="72">
        <f t="shared" si="11"/>
        <v>0</v>
      </c>
      <c r="I27" s="72">
        <f t="shared" si="11"/>
        <v>0</v>
      </c>
      <c r="J27" s="72">
        <f t="shared" si="11"/>
        <v>0</v>
      </c>
      <c r="K27" s="72">
        <f t="shared" si="11"/>
        <v>0</v>
      </c>
      <c r="L27" s="72">
        <f t="shared" si="11"/>
        <v>0</v>
      </c>
      <c r="M27" s="72">
        <f t="shared" si="11"/>
        <v>0</v>
      </c>
      <c r="N27" s="72">
        <f t="shared" si="11"/>
        <v>0</v>
      </c>
      <c r="O27" s="72">
        <f t="shared" si="11"/>
        <v>0</v>
      </c>
      <c r="P27" s="72">
        <f t="shared" si="11"/>
        <v>0</v>
      </c>
      <c r="Q27" s="72">
        <f t="shared" si="11"/>
        <v>0</v>
      </c>
      <c r="R27" s="72">
        <f t="shared" si="11"/>
        <v>0</v>
      </c>
      <c r="S27" s="72">
        <f t="shared" si="11"/>
        <v>0</v>
      </c>
      <c r="T27" s="72">
        <f t="shared" si="11"/>
        <v>0</v>
      </c>
      <c r="U27" s="72">
        <f t="shared" si="11"/>
        <v>0</v>
      </c>
      <c r="V27" s="72">
        <f t="shared" si="11"/>
        <v>0</v>
      </c>
      <c r="W27" s="72">
        <f t="shared" si="11"/>
        <v>0</v>
      </c>
      <c r="X27" s="72">
        <f t="shared" si="11"/>
        <v>0</v>
      </c>
      <c r="Y27" s="72">
        <f t="shared" si="11"/>
        <v>0</v>
      </c>
      <c r="Z27" s="72">
        <f t="shared" si="11"/>
        <v>0</v>
      </c>
      <c r="AA27" s="72">
        <f t="shared" si="11"/>
        <v>0</v>
      </c>
      <c r="AB27" s="72">
        <f t="shared" si="11"/>
        <v>0</v>
      </c>
      <c r="AC27" s="72">
        <f t="shared" si="11"/>
        <v>0</v>
      </c>
      <c r="AD27" s="72">
        <f t="shared" si="11"/>
        <v>0</v>
      </c>
      <c r="AE27" s="72">
        <f t="shared" si="11"/>
        <v>0</v>
      </c>
      <c r="AF27" s="75">
        <f t="shared" si="11"/>
        <v>0</v>
      </c>
      <c r="AG27" s="75"/>
      <c r="AH27" s="72"/>
      <c r="AI27" s="63"/>
    </row>
    <row r="28" spans="1:44" ht="28.5">
      <c r="A28" s="237"/>
      <c r="B28" s="72">
        <f t="shared" ref="B28:AF28" si="12">COUNTIF(B2:B24,"C")</f>
        <v>2</v>
      </c>
      <c r="C28" s="72">
        <f t="shared" si="12"/>
        <v>2</v>
      </c>
      <c r="D28" s="72">
        <f t="shared" si="12"/>
        <v>1</v>
      </c>
      <c r="E28" s="72">
        <f t="shared" si="12"/>
        <v>2</v>
      </c>
      <c r="F28" s="72">
        <f t="shared" si="12"/>
        <v>2</v>
      </c>
      <c r="G28" s="72">
        <f t="shared" si="12"/>
        <v>2</v>
      </c>
      <c r="H28" s="72">
        <f t="shared" si="12"/>
        <v>2</v>
      </c>
      <c r="I28" s="72">
        <f t="shared" si="12"/>
        <v>2</v>
      </c>
      <c r="J28" s="72">
        <f t="shared" si="12"/>
        <v>2</v>
      </c>
      <c r="K28" s="72">
        <f t="shared" si="12"/>
        <v>2</v>
      </c>
      <c r="L28" s="72">
        <f t="shared" si="12"/>
        <v>2</v>
      </c>
      <c r="M28" s="72">
        <f t="shared" si="12"/>
        <v>2</v>
      </c>
      <c r="N28" s="72">
        <f t="shared" si="12"/>
        <v>2</v>
      </c>
      <c r="O28" s="72">
        <f t="shared" si="12"/>
        <v>2</v>
      </c>
      <c r="P28" s="72">
        <f t="shared" si="12"/>
        <v>2</v>
      </c>
      <c r="Q28" s="72">
        <f t="shared" si="12"/>
        <v>2</v>
      </c>
      <c r="R28" s="72">
        <f t="shared" si="12"/>
        <v>0</v>
      </c>
      <c r="S28" s="72">
        <f t="shared" si="12"/>
        <v>0</v>
      </c>
      <c r="T28" s="72">
        <f t="shared" si="12"/>
        <v>2</v>
      </c>
      <c r="U28" s="72">
        <f t="shared" si="12"/>
        <v>2</v>
      </c>
      <c r="V28" s="72">
        <f t="shared" si="12"/>
        <v>2</v>
      </c>
      <c r="W28" s="72">
        <f t="shared" si="12"/>
        <v>2</v>
      </c>
      <c r="X28" s="72">
        <f t="shared" si="12"/>
        <v>2</v>
      </c>
      <c r="Y28" s="72">
        <f t="shared" si="12"/>
        <v>2</v>
      </c>
      <c r="Z28" s="72">
        <f t="shared" si="12"/>
        <v>2</v>
      </c>
      <c r="AA28" s="72">
        <f t="shared" si="12"/>
        <v>2</v>
      </c>
      <c r="AB28" s="72">
        <f t="shared" si="12"/>
        <v>2</v>
      </c>
      <c r="AC28" s="72">
        <f t="shared" si="12"/>
        <v>2</v>
      </c>
      <c r="AD28" s="72">
        <f t="shared" si="12"/>
        <v>0</v>
      </c>
      <c r="AE28" s="72">
        <f t="shared" si="12"/>
        <v>0</v>
      </c>
      <c r="AF28" s="75">
        <f t="shared" si="12"/>
        <v>0</v>
      </c>
      <c r="AG28" s="75"/>
      <c r="AH28" s="72"/>
      <c r="AI28" s="63"/>
    </row>
    <row r="29" spans="1:44" ht="28.5">
      <c r="A29" s="237"/>
      <c r="B29" s="72">
        <f t="shared" ref="B29:AF29" si="13">COUNTIF(B3:B24,"E")</f>
        <v>0</v>
      </c>
      <c r="C29" s="72">
        <f t="shared" si="13"/>
        <v>0</v>
      </c>
      <c r="D29" s="72">
        <f t="shared" si="13"/>
        <v>0</v>
      </c>
      <c r="E29" s="72">
        <f t="shared" si="13"/>
        <v>0</v>
      </c>
      <c r="F29" s="72">
        <f t="shared" si="13"/>
        <v>0</v>
      </c>
      <c r="G29" s="72">
        <f t="shared" si="13"/>
        <v>0</v>
      </c>
      <c r="H29" s="72">
        <f t="shared" si="13"/>
        <v>0</v>
      </c>
      <c r="I29" s="72">
        <f t="shared" si="13"/>
        <v>0</v>
      </c>
      <c r="J29" s="72">
        <f t="shared" si="13"/>
        <v>0</v>
      </c>
      <c r="K29" s="72">
        <f t="shared" si="13"/>
        <v>0</v>
      </c>
      <c r="L29" s="72">
        <f t="shared" si="13"/>
        <v>0</v>
      </c>
      <c r="M29" s="72">
        <f t="shared" si="13"/>
        <v>0</v>
      </c>
      <c r="N29" s="72">
        <f t="shared" si="13"/>
        <v>0</v>
      </c>
      <c r="O29" s="72">
        <f t="shared" si="13"/>
        <v>0</v>
      </c>
      <c r="P29" s="72">
        <f t="shared" si="13"/>
        <v>0</v>
      </c>
      <c r="Q29" s="72">
        <f t="shared" si="13"/>
        <v>0</v>
      </c>
      <c r="R29" s="72">
        <f t="shared" si="13"/>
        <v>0</v>
      </c>
      <c r="S29" s="72">
        <f t="shared" si="13"/>
        <v>0</v>
      </c>
      <c r="T29" s="72">
        <f t="shared" si="13"/>
        <v>0</v>
      </c>
      <c r="U29" s="72">
        <f t="shared" si="13"/>
        <v>0</v>
      </c>
      <c r="V29" s="72">
        <f t="shared" si="13"/>
        <v>0</v>
      </c>
      <c r="W29" s="72">
        <f t="shared" si="13"/>
        <v>0</v>
      </c>
      <c r="X29" s="72">
        <f t="shared" si="13"/>
        <v>0</v>
      </c>
      <c r="Y29" s="72">
        <f t="shared" si="13"/>
        <v>0</v>
      </c>
      <c r="Z29" s="72">
        <f t="shared" si="13"/>
        <v>0</v>
      </c>
      <c r="AA29" s="72">
        <f t="shared" si="13"/>
        <v>0</v>
      </c>
      <c r="AB29" s="72">
        <f t="shared" si="13"/>
        <v>0</v>
      </c>
      <c r="AC29" s="72">
        <f t="shared" si="13"/>
        <v>0</v>
      </c>
      <c r="AD29" s="72">
        <f t="shared" si="13"/>
        <v>0</v>
      </c>
      <c r="AE29" s="72">
        <f t="shared" si="13"/>
        <v>0</v>
      </c>
      <c r="AF29" s="80">
        <f t="shared" si="13"/>
        <v>0</v>
      </c>
      <c r="AG29" s="80"/>
      <c r="AH29" s="77"/>
      <c r="AI29" s="17"/>
    </row>
    <row r="30" spans="1:44" ht="28.5">
      <c r="A30" s="238" t="s">
        <v>168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232"/>
      <c r="AC30" s="232"/>
      <c r="AD30" s="232"/>
      <c r="AE30" s="232"/>
      <c r="AF30" s="232"/>
      <c r="AG30" s="85"/>
      <c r="AH30" s="85"/>
    </row>
    <row r="31" spans="1:44" ht="28.5">
      <c r="A31" s="343" t="s">
        <v>188</v>
      </c>
      <c r="B31" s="343"/>
      <c r="C31" s="343"/>
      <c r="D31" s="343"/>
      <c r="E31" s="343"/>
      <c r="F31" s="343"/>
      <c r="G31" s="343"/>
      <c r="H31" s="343"/>
      <c r="I31" s="62"/>
      <c r="J31" s="62"/>
      <c r="K31" s="62" t="s">
        <v>10</v>
      </c>
      <c r="L31" s="62" t="s">
        <v>11</v>
      </c>
      <c r="M31" s="62" t="s">
        <v>12</v>
      </c>
      <c r="N31" s="62" t="s">
        <v>13</v>
      </c>
      <c r="O31" s="62" t="s">
        <v>14</v>
      </c>
      <c r="P31" s="62" t="s">
        <v>15</v>
      </c>
      <c r="Q31" s="62" t="s">
        <v>16</v>
      </c>
      <c r="R31" s="62" t="s">
        <v>17</v>
      </c>
      <c r="S31" s="62" t="s">
        <v>18</v>
      </c>
      <c r="T31" s="62" t="s">
        <v>19</v>
      </c>
      <c r="U31" s="62" t="s">
        <v>20</v>
      </c>
      <c r="V31" s="62" t="s">
        <v>21</v>
      </c>
      <c r="W31" s="62" t="s">
        <v>65</v>
      </c>
      <c r="X31" s="62" t="s">
        <v>66</v>
      </c>
      <c r="Y31" s="62"/>
      <c r="Z31" s="62"/>
      <c r="AA31" s="62"/>
      <c r="AB31" s="62"/>
      <c r="AC31" s="62"/>
      <c r="AD31" s="62"/>
      <c r="AE31" s="62"/>
      <c r="AF31" s="62"/>
    </row>
    <row r="32" spans="1:44" ht="28.5">
      <c r="A32" s="239" t="s">
        <v>189</v>
      </c>
      <c r="B32" s="158"/>
      <c r="C32" s="158"/>
      <c r="D32" s="158"/>
      <c r="E32" s="158"/>
      <c r="F32" s="158"/>
      <c r="G32" s="158"/>
      <c r="H32" s="158"/>
      <c r="I32" s="62"/>
      <c r="J32" s="62" t="s">
        <v>108</v>
      </c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>
        <f>K32+L32+M32+N32+O32+P32+Q32+R32+S32+T32+U32+V32</f>
        <v>0</v>
      </c>
      <c r="X32" s="62">
        <v>-10</v>
      </c>
      <c r="Y32" s="62"/>
      <c r="Z32" s="62"/>
      <c r="AA32" s="62"/>
      <c r="AB32" s="62"/>
      <c r="AC32" s="62"/>
      <c r="AD32" s="62"/>
      <c r="AE32" s="62"/>
      <c r="AF32" s="62"/>
    </row>
    <row r="33" spans="1:32" ht="28.5">
      <c r="A33" s="239" t="s">
        <v>190</v>
      </c>
      <c r="B33" s="158"/>
      <c r="C33" s="158"/>
      <c r="D33" s="158"/>
      <c r="E33" s="158"/>
      <c r="F33" s="158"/>
      <c r="G33" s="158"/>
      <c r="H33" s="158"/>
      <c r="I33" s="62"/>
      <c r="J33" s="62" t="s">
        <v>175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 t="shared" ref="W33:W39" si="14">K33+L33+M33+N33+O33+P33+Q33+R33+S33+T33+U33+V33</f>
        <v>0</v>
      </c>
      <c r="X33" s="62">
        <v>-10</v>
      </c>
      <c r="Y33" s="62"/>
      <c r="Z33" s="62"/>
      <c r="AA33" s="62"/>
      <c r="AB33" s="62"/>
      <c r="AC33" s="62"/>
      <c r="AD33" s="62"/>
      <c r="AE33" s="62"/>
      <c r="AF33" s="62"/>
    </row>
    <row r="34" spans="1:32" ht="28.5">
      <c r="A34" s="355" t="s">
        <v>191</v>
      </c>
      <c r="B34" s="355"/>
      <c r="C34" s="355"/>
      <c r="D34" s="355"/>
      <c r="E34" s="158"/>
      <c r="F34" s="158"/>
      <c r="G34" s="158"/>
      <c r="H34" s="158"/>
      <c r="I34" s="62"/>
      <c r="J34" s="62" t="s">
        <v>172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si="14"/>
        <v>0</v>
      </c>
      <c r="X34" s="62">
        <v>-10</v>
      </c>
      <c r="Y34" s="62" t="s">
        <v>193</v>
      </c>
      <c r="Z34" s="62"/>
      <c r="AA34" s="62"/>
      <c r="AB34" s="62"/>
      <c r="AC34" s="62"/>
      <c r="AD34" s="62"/>
      <c r="AE34" s="62"/>
      <c r="AF34" s="62"/>
    </row>
    <row r="35" spans="1:32" ht="28.5">
      <c r="A35" s="240" t="s">
        <v>192</v>
      </c>
      <c r="B35" s="158"/>
      <c r="C35" s="158"/>
      <c r="D35" s="158"/>
      <c r="E35" s="158"/>
      <c r="F35" s="158"/>
      <c r="G35" s="158"/>
      <c r="H35" s="158"/>
      <c r="I35" s="62"/>
      <c r="J35" s="62" t="s">
        <v>110</v>
      </c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14"/>
        <v>0</v>
      </c>
      <c r="X35" s="62">
        <v>-10</v>
      </c>
      <c r="Y35" s="62"/>
      <c r="Z35" s="62"/>
      <c r="AA35" s="62"/>
      <c r="AB35" s="62"/>
      <c r="AC35" s="62"/>
      <c r="AD35" s="62"/>
      <c r="AE35" s="62"/>
      <c r="AF35" s="62"/>
    </row>
    <row r="36" spans="1:32" ht="28.5">
      <c r="A36" s="21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14"/>
        <v>0</v>
      </c>
      <c r="X36" s="62">
        <v>-10</v>
      </c>
      <c r="Y36" s="62"/>
      <c r="Z36" s="62"/>
      <c r="AA36" s="62"/>
      <c r="AB36" s="62"/>
      <c r="AC36" s="62"/>
      <c r="AD36" s="62"/>
      <c r="AE36" s="62"/>
      <c r="AF36" s="62"/>
    </row>
    <row r="37" spans="1:32" ht="28.5">
      <c r="A37" s="21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14"/>
        <v>0</v>
      </c>
      <c r="X37" s="62">
        <v>-10</v>
      </c>
      <c r="Y37" s="62"/>
      <c r="Z37" s="62"/>
      <c r="AA37" s="62"/>
      <c r="AB37" s="62"/>
      <c r="AC37" s="62"/>
      <c r="AD37" s="62"/>
      <c r="AE37" s="62"/>
      <c r="AF37" s="62"/>
    </row>
    <row r="38" spans="1:32" ht="28.5">
      <c r="A38" s="21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14"/>
        <v>0</v>
      </c>
      <c r="X38" s="62">
        <v>-10</v>
      </c>
      <c r="Y38" s="62"/>
      <c r="Z38" s="62"/>
      <c r="AA38" s="62"/>
      <c r="AB38" s="62"/>
      <c r="AC38" s="62"/>
      <c r="AD38" s="62"/>
      <c r="AE38" s="62"/>
      <c r="AF38" s="62"/>
    </row>
    <row r="39" spans="1:32" ht="28.5">
      <c r="A39" s="21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>
        <f t="shared" si="14"/>
        <v>0</v>
      </c>
      <c r="X39" s="62">
        <v>-10</v>
      </c>
      <c r="Y39" s="62"/>
      <c r="Z39" s="62"/>
      <c r="AA39" s="62"/>
      <c r="AB39" s="62"/>
      <c r="AC39" s="62"/>
      <c r="AD39" s="62"/>
      <c r="AE39" s="62"/>
      <c r="AF39" s="62"/>
    </row>
    <row r="40" spans="1:32" ht="28.5">
      <c r="J40" s="106"/>
      <c r="U40" s="84"/>
    </row>
    <row r="41" spans="1:32" ht="28.5">
      <c r="G41" s="114" t="s">
        <v>25</v>
      </c>
      <c r="J41" s="106"/>
      <c r="K41" s="114" t="s">
        <v>25</v>
      </c>
      <c r="N41" s="114" t="s">
        <v>25</v>
      </c>
      <c r="Q41" s="114" t="s">
        <v>25</v>
      </c>
      <c r="U41" s="84"/>
      <c r="V41" s="114" t="s">
        <v>25</v>
      </c>
      <c r="Z41" s="114" t="s">
        <v>25</v>
      </c>
      <c r="AF41" s="114" t="s">
        <v>25</v>
      </c>
    </row>
  </sheetData>
  <phoneticPr fontId="3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41"/>
  <sheetViews>
    <sheetView workbookViewId="0"/>
  </sheetViews>
  <sheetFormatPr defaultRowHeight="14.25"/>
  <sheetData>
    <row r="1" spans="1:47" ht="28.5">
      <c r="A1" s="231"/>
      <c r="B1" s="114"/>
      <c r="C1" s="242"/>
      <c r="D1" s="242"/>
      <c r="E1" s="232"/>
      <c r="F1" s="242"/>
      <c r="G1" s="114"/>
      <c r="H1" s="242"/>
      <c r="I1" s="242"/>
      <c r="J1" s="242" t="s">
        <v>259</v>
      </c>
      <c r="K1" s="242"/>
      <c r="L1" s="233"/>
      <c r="M1" s="242"/>
      <c r="N1" s="242">
        <v>2026</v>
      </c>
      <c r="O1" s="242"/>
      <c r="P1" s="242"/>
      <c r="Q1" s="356" t="s">
        <v>195</v>
      </c>
      <c r="R1" s="356"/>
      <c r="S1" s="234"/>
      <c r="T1" s="242"/>
      <c r="U1" s="242"/>
      <c r="V1" s="234"/>
      <c r="W1" s="242"/>
      <c r="X1" s="242"/>
      <c r="Y1" s="242"/>
      <c r="Z1" s="242"/>
      <c r="AA1" s="242"/>
      <c r="AB1" s="242"/>
      <c r="AC1" s="242"/>
      <c r="AD1" s="114"/>
      <c r="AE1" s="242"/>
      <c r="AF1" s="217"/>
      <c r="AG1" s="5"/>
      <c r="AH1" s="6"/>
      <c r="AI1" s="9"/>
    </row>
    <row r="2" spans="1:47" ht="57">
      <c r="A2" s="231" t="s">
        <v>0</v>
      </c>
      <c r="B2" s="242">
        <v>1</v>
      </c>
      <c r="C2" s="242">
        <v>2</v>
      </c>
      <c r="D2" s="242">
        <v>3</v>
      </c>
      <c r="E2" s="232">
        <v>4</v>
      </c>
      <c r="F2" s="242">
        <v>5</v>
      </c>
      <c r="G2" s="242">
        <v>6</v>
      </c>
      <c r="H2" s="242">
        <v>7</v>
      </c>
      <c r="I2" s="242">
        <v>8</v>
      </c>
      <c r="J2" s="260">
        <v>9</v>
      </c>
      <c r="K2" s="242">
        <v>10</v>
      </c>
      <c r="L2" s="242">
        <v>11</v>
      </c>
      <c r="M2" s="242">
        <v>12</v>
      </c>
      <c r="N2" s="242">
        <v>13</v>
      </c>
      <c r="O2" s="242">
        <v>14</v>
      </c>
      <c r="P2" s="242">
        <v>15</v>
      </c>
      <c r="Q2" s="260" t="s">
        <v>266</v>
      </c>
      <c r="R2" s="242">
        <v>17</v>
      </c>
      <c r="S2" s="242">
        <v>18</v>
      </c>
      <c r="T2" s="242">
        <v>19</v>
      </c>
      <c r="U2" s="242">
        <v>20</v>
      </c>
      <c r="V2" s="242">
        <v>21</v>
      </c>
      <c r="W2" s="242">
        <v>22</v>
      </c>
      <c r="X2" s="242">
        <v>23</v>
      </c>
      <c r="Y2" s="242">
        <v>24</v>
      </c>
      <c r="Z2" s="242">
        <v>25</v>
      </c>
      <c r="AA2" s="113">
        <v>26</v>
      </c>
      <c r="AB2" s="113">
        <v>27</v>
      </c>
      <c r="AC2" s="242">
        <v>28</v>
      </c>
      <c r="AD2" s="242">
        <v>29</v>
      </c>
      <c r="AE2" s="242">
        <v>30</v>
      </c>
      <c r="AF2" s="16">
        <v>31</v>
      </c>
      <c r="AG2" s="347" t="s">
        <v>1</v>
      </c>
      <c r="AH2" s="349" t="s">
        <v>2</v>
      </c>
      <c r="AI2" s="344" t="s">
        <v>59</v>
      </c>
      <c r="AR2" s="351" t="s">
        <v>44</v>
      </c>
      <c r="AS2" s="353" t="s">
        <v>45</v>
      </c>
      <c r="AT2" s="339" t="s">
        <v>114</v>
      </c>
      <c r="AU2" s="341" t="s">
        <v>176</v>
      </c>
    </row>
    <row r="3" spans="1:47" ht="28.5">
      <c r="A3" s="231" t="s">
        <v>3</v>
      </c>
      <c r="B3" s="154" t="s">
        <v>111</v>
      </c>
      <c r="C3" s="62" t="s">
        <v>112</v>
      </c>
      <c r="D3" s="62" t="s">
        <v>113</v>
      </c>
      <c r="E3" s="62" t="s">
        <v>114</v>
      </c>
      <c r="F3" s="62" t="s">
        <v>113</v>
      </c>
      <c r="G3" s="113" t="s">
        <v>115</v>
      </c>
      <c r="H3" s="154" t="s">
        <v>173</v>
      </c>
      <c r="I3" s="154" t="s">
        <v>111</v>
      </c>
      <c r="J3" s="62" t="s">
        <v>112</v>
      </c>
      <c r="K3" s="62" t="s">
        <v>113</v>
      </c>
      <c r="L3" s="62" t="s">
        <v>114</v>
      </c>
      <c r="M3" s="62" t="s">
        <v>113</v>
      </c>
      <c r="N3" s="113" t="s">
        <v>115</v>
      </c>
      <c r="O3" s="154" t="s">
        <v>173</v>
      </c>
      <c r="P3" s="154" t="s">
        <v>111</v>
      </c>
      <c r="Q3" s="62" t="s">
        <v>112</v>
      </c>
      <c r="R3" s="62" t="s">
        <v>113</v>
      </c>
      <c r="S3" s="62" t="s">
        <v>114</v>
      </c>
      <c r="T3" s="265" t="s">
        <v>113</v>
      </c>
      <c r="U3" s="113" t="s">
        <v>115</v>
      </c>
      <c r="V3" s="154" t="s">
        <v>173</v>
      </c>
      <c r="W3" s="154" t="s">
        <v>111</v>
      </c>
      <c r="X3" s="62" t="s">
        <v>112</v>
      </c>
      <c r="Y3" s="62" t="s">
        <v>113</v>
      </c>
      <c r="Z3" s="62" t="s">
        <v>114</v>
      </c>
      <c r="AA3" s="62" t="s">
        <v>113</v>
      </c>
      <c r="AB3" s="113" t="s">
        <v>115</v>
      </c>
      <c r="AC3" s="154" t="s">
        <v>173</v>
      </c>
      <c r="AD3" s="154" t="s">
        <v>111</v>
      </c>
      <c r="AE3" s="62" t="s">
        <v>112</v>
      </c>
      <c r="AF3" s="62" t="s">
        <v>113</v>
      </c>
      <c r="AG3" s="348"/>
      <c r="AH3" s="350"/>
      <c r="AI3" s="345"/>
      <c r="AJ3" s="19" t="s">
        <v>4</v>
      </c>
      <c r="AK3" s="20" t="s">
        <v>60</v>
      </c>
      <c r="AL3" s="20" t="s">
        <v>187</v>
      </c>
      <c r="AM3" s="20" t="s">
        <v>61</v>
      </c>
      <c r="AN3" s="20" t="s">
        <v>62</v>
      </c>
      <c r="AO3" s="21" t="s">
        <v>63</v>
      </c>
      <c r="AR3" s="352"/>
      <c r="AS3" s="354"/>
      <c r="AT3" s="340"/>
      <c r="AU3" s="342"/>
    </row>
    <row r="4" spans="1:47" ht="28.5">
      <c r="A4" s="231" t="s">
        <v>178</v>
      </c>
      <c r="B4" s="113" t="s">
        <v>263</v>
      </c>
      <c r="C4" s="113" t="s">
        <v>260</v>
      </c>
      <c r="D4" s="113" t="s">
        <v>260</v>
      </c>
      <c r="E4" s="113" t="s">
        <v>260</v>
      </c>
      <c r="F4" s="113" t="s">
        <v>262</v>
      </c>
      <c r="G4" s="113" t="s">
        <v>269</v>
      </c>
      <c r="H4" s="113" t="s">
        <v>274</v>
      </c>
      <c r="I4" s="113" t="s">
        <v>278</v>
      </c>
      <c r="J4" s="113" t="s">
        <v>278</v>
      </c>
      <c r="K4" s="117" t="s">
        <v>281</v>
      </c>
      <c r="L4" s="113" t="s">
        <v>277</v>
      </c>
      <c r="M4" s="113" t="s">
        <v>282</v>
      </c>
      <c r="N4" s="113" t="s">
        <v>282</v>
      </c>
      <c r="O4" s="113" t="s">
        <v>284</v>
      </c>
      <c r="P4" s="113" t="s">
        <v>280</v>
      </c>
      <c r="Q4" s="113">
        <v>10</v>
      </c>
      <c r="R4" s="113" t="s">
        <v>280</v>
      </c>
      <c r="S4" s="117" t="s">
        <v>282</v>
      </c>
      <c r="T4" s="113" t="s">
        <v>284</v>
      </c>
      <c r="U4" s="113" t="s">
        <v>280</v>
      </c>
      <c r="V4" s="113" t="s">
        <v>280</v>
      </c>
      <c r="W4" s="113" t="s">
        <v>282</v>
      </c>
      <c r="X4" s="113" t="s">
        <v>44</v>
      </c>
      <c r="Y4" s="113" t="s">
        <v>280</v>
      </c>
      <c r="Z4" s="113" t="s">
        <v>280</v>
      </c>
      <c r="AA4" s="113" t="s">
        <v>282</v>
      </c>
      <c r="AB4" s="113" t="s">
        <v>284</v>
      </c>
      <c r="AC4" s="113" t="s">
        <v>197</v>
      </c>
      <c r="AD4" s="113" t="s">
        <v>280</v>
      </c>
      <c r="AE4" s="113" t="s">
        <v>280</v>
      </c>
      <c r="AF4" s="128" t="s">
        <v>282</v>
      </c>
      <c r="AG4" s="61"/>
      <c r="AH4" s="62"/>
      <c r="AI4" s="159"/>
      <c r="AJ4" s="23">
        <f>COUNTIFS($B$3:$AF$3,"s",B4:AF4,"s*")+COUNTIFS($B$3:$AF$3,"s",B4:AF4,"r*")+COUNTIFS($B$3:$AF$3,"s",B4:AF4,"al*")+COUNTIFS($B$3:$AF$3,"s",B4:AF4,"sch*")</f>
        <v>2</v>
      </c>
      <c r="AK4" s="37">
        <f t="shared" ref="AK4" si="0">COUNTIF(B4:AF4,"A")</f>
        <v>10</v>
      </c>
      <c r="AL4" s="24">
        <f>COUNTIF(C4:AI4,"B")</f>
        <v>0</v>
      </c>
      <c r="AM4" s="37">
        <f t="shared" ref="AM4" si="1">COUNTIF(B4:AF4,"C")</f>
        <v>10</v>
      </c>
      <c r="AN4" s="24">
        <f>COUNTIF(B4:AI4,"E")</f>
        <v>0</v>
      </c>
      <c r="AO4" s="25">
        <f t="shared" ref="AO4" si="2">COUNTIF(B4:AF4,"sh*")+COUNTIF(B4:AF4,"ro*")+COUNTIF(B4:AF4,"al*")+COUNTIF(B4:AF4,"sch*")</f>
        <v>8</v>
      </c>
      <c r="AR4" s="241">
        <f>COUNTIF($B$4:$AI$4,"A")</f>
        <v>10</v>
      </c>
      <c r="AS4" s="218">
        <f>COUNTIF($C$4:$AJ$4,"C")</f>
        <v>10</v>
      </c>
      <c r="AT4" s="218">
        <f>COUNTIF($B$4:$AI$4,"W")</f>
        <v>0</v>
      </c>
      <c r="AU4" s="220">
        <f>COUNTIF($B$4:$AI$4,"RO")</f>
        <v>3</v>
      </c>
    </row>
    <row r="5" spans="1:47" ht="28.5">
      <c r="A5" s="231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128"/>
      <c r="AG5" s="61"/>
      <c r="AH5" s="62"/>
      <c r="AI5" s="121"/>
      <c r="AJ5" s="23"/>
      <c r="AK5" s="40"/>
      <c r="AL5" s="40"/>
      <c r="AM5" s="40"/>
      <c r="AN5" s="41"/>
      <c r="AO5" s="42"/>
      <c r="AR5" s="241"/>
      <c r="AS5" s="219"/>
      <c r="AT5" s="225"/>
      <c r="AU5" s="221"/>
    </row>
    <row r="6" spans="1:47" ht="28.5">
      <c r="A6" s="122" t="s">
        <v>194</v>
      </c>
      <c r="B6" s="113" t="s">
        <v>261</v>
      </c>
      <c r="C6" s="113" t="s">
        <v>267</v>
      </c>
      <c r="D6" s="113" t="s">
        <v>274</v>
      </c>
      <c r="E6" s="113" t="s">
        <v>275</v>
      </c>
      <c r="F6" s="113" t="s">
        <v>275</v>
      </c>
      <c r="G6" s="113" t="s">
        <v>275</v>
      </c>
      <c r="H6" s="113" t="s">
        <v>276</v>
      </c>
      <c r="I6" s="117" t="s">
        <v>277</v>
      </c>
      <c r="J6" s="117" t="s">
        <v>278</v>
      </c>
      <c r="K6" s="113" t="s">
        <v>277</v>
      </c>
      <c r="L6" s="113" t="s">
        <v>278</v>
      </c>
      <c r="M6" s="113" t="s">
        <v>262</v>
      </c>
      <c r="N6" s="113" t="s">
        <v>262</v>
      </c>
      <c r="O6" s="113" t="s">
        <v>280</v>
      </c>
      <c r="P6" s="113" t="s">
        <v>282</v>
      </c>
      <c r="Q6" s="113" t="s">
        <v>282</v>
      </c>
      <c r="R6" s="113" t="s">
        <v>282</v>
      </c>
      <c r="S6" s="117" t="s">
        <v>284</v>
      </c>
      <c r="T6" s="113" t="s">
        <v>280</v>
      </c>
      <c r="U6" s="113" t="s">
        <v>282</v>
      </c>
      <c r="V6" s="113" t="s">
        <v>284</v>
      </c>
      <c r="W6" s="113" t="s">
        <v>280</v>
      </c>
      <c r="X6" s="113" t="s">
        <v>280</v>
      </c>
      <c r="Y6" s="113" t="s">
        <v>282</v>
      </c>
      <c r="Z6" s="113" t="s">
        <v>282</v>
      </c>
      <c r="AA6" s="113" t="s">
        <v>280</v>
      </c>
      <c r="AB6" s="113" t="s">
        <v>282</v>
      </c>
      <c r="AC6" s="113" t="s">
        <v>282</v>
      </c>
      <c r="AD6" s="113" t="s">
        <v>282</v>
      </c>
      <c r="AE6" s="113" t="s">
        <v>284</v>
      </c>
      <c r="AF6" s="128" t="s">
        <v>280</v>
      </c>
      <c r="AG6" s="61"/>
      <c r="AH6" s="62"/>
      <c r="AI6" s="182"/>
      <c r="AJ6" s="23">
        <f>COUNTIFS($B$3:$AF$3,"s",B6:AF6,"s*")+COUNTIFS($B$3:$AF$3,"s",B6:AF6,"r*")+COUNTIFS($B$3:$AF$3,"s",B6:AF6,"al*")+COUNTIFS($B$3:$AF$3,"s",B6:AF6,"sch*")</f>
        <v>3</v>
      </c>
      <c r="AK6" s="45">
        <f>COUNTIF(B6:AF6,"A")</f>
        <v>14</v>
      </c>
      <c r="AL6" s="24">
        <f>COUNTIF(C6:AI6,"B")</f>
        <v>0</v>
      </c>
      <c r="AM6" s="45">
        <f>COUNTIF(B6:AF6,"C")</f>
        <v>10</v>
      </c>
      <c r="AN6" s="24">
        <f>COUNTIF(B6:AI6,"E")</f>
        <v>0</v>
      </c>
      <c r="AO6" s="25">
        <f>COUNTIF(B6:AF6,"sh*")+COUNTIF(B6:AF6,"ro*")+COUNTIF(B6:AF6,"al*")+COUNTIF(B6:AF6,"sch*")</f>
        <v>7</v>
      </c>
      <c r="AR6" s="241">
        <f>COUNTIF($B$6:$AI$6,"A")</f>
        <v>14</v>
      </c>
      <c r="AS6" s="218">
        <f>COUNTIF($C$6:$AJ$6,"C")</f>
        <v>10</v>
      </c>
      <c r="AT6" s="218">
        <f>COUNTIF($B$6:$AI$6,"W")</f>
        <v>0</v>
      </c>
      <c r="AU6" s="220">
        <f>COUNTIF($B$6:$AI$6,"RO")</f>
        <v>5</v>
      </c>
    </row>
    <row r="7" spans="1:47" ht="28.5">
      <c r="A7" s="122" t="s">
        <v>179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128"/>
      <c r="AG7" s="61"/>
      <c r="AH7" s="62"/>
      <c r="AI7" s="114"/>
      <c r="AJ7" s="46"/>
      <c r="AK7" s="47"/>
      <c r="AL7" s="47"/>
      <c r="AM7" s="47"/>
      <c r="AN7" s="48"/>
      <c r="AO7" s="49"/>
      <c r="AR7" s="241"/>
      <c r="AS7" s="219"/>
      <c r="AT7" s="225"/>
      <c r="AU7" s="221"/>
    </row>
    <row r="8" spans="1:47" ht="28.5">
      <c r="A8" s="122" t="s">
        <v>180</v>
      </c>
      <c r="B8" s="113" t="s">
        <v>267</v>
      </c>
      <c r="C8" s="113" t="s">
        <v>176</v>
      </c>
      <c r="D8" s="113" t="s">
        <v>44</v>
      </c>
      <c r="E8" s="113" t="s">
        <v>274</v>
      </c>
      <c r="F8" s="117" t="s">
        <v>274</v>
      </c>
      <c r="G8" s="113" t="s">
        <v>274</v>
      </c>
      <c r="H8" s="117" t="s">
        <v>275</v>
      </c>
      <c r="I8" s="113" t="s">
        <v>276</v>
      </c>
      <c r="J8" s="117" t="s">
        <v>278</v>
      </c>
      <c r="K8" s="117" t="s">
        <v>278</v>
      </c>
      <c r="L8" s="113" t="s">
        <v>262</v>
      </c>
      <c r="M8" s="113" t="s">
        <v>280</v>
      </c>
      <c r="N8" s="113" t="s">
        <v>280</v>
      </c>
      <c r="O8" s="113" t="s">
        <v>282</v>
      </c>
      <c r="P8" s="113" t="s">
        <v>282</v>
      </c>
      <c r="Q8" s="113" t="s">
        <v>282</v>
      </c>
      <c r="R8" s="113" t="s">
        <v>284</v>
      </c>
      <c r="S8" s="117" t="s">
        <v>280</v>
      </c>
      <c r="T8" s="113" t="s">
        <v>282</v>
      </c>
      <c r="U8" s="113" t="s">
        <v>282</v>
      </c>
      <c r="V8" s="113" t="s">
        <v>282</v>
      </c>
      <c r="W8" s="113" t="s">
        <v>260</v>
      </c>
      <c r="X8" s="113" t="s">
        <v>260</v>
      </c>
      <c r="Y8" s="113" t="s">
        <v>260</v>
      </c>
      <c r="Z8" s="113" t="s">
        <v>262</v>
      </c>
      <c r="AA8" s="113" t="s">
        <v>280</v>
      </c>
      <c r="AB8" s="113" t="s">
        <v>280</v>
      </c>
      <c r="AC8" s="113" t="s">
        <v>280</v>
      </c>
      <c r="AD8" s="113" t="s">
        <v>282</v>
      </c>
      <c r="AE8" s="113" t="s">
        <v>280</v>
      </c>
      <c r="AF8" s="128" t="s">
        <v>282</v>
      </c>
      <c r="AG8" s="61"/>
      <c r="AH8" s="62"/>
      <c r="AI8" s="113"/>
      <c r="AJ8" s="23">
        <f>COUNTIFS($B$3:$AF$3,"s",B8:AF8,"s*")+COUNTIFS($B$3:$AF$3,"s",B8:AF8,"r*")+COUNTIFS($B$3:$AF$3,"s",B8:AF8,"al*")+COUNTIFS($B$3:$AF$3,"s",B8:AF8,"sch*")</f>
        <v>2</v>
      </c>
      <c r="AK8" s="45">
        <f>COUNTIF(B8:AF8,"A")</f>
        <v>12</v>
      </c>
      <c r="AL8" s="24">
        <f>COUNTIF(C8:AI8,"B")</f>
        <v>0</v>
      </c>
      <c r="AM8" s="45">
        <f>COUNTIF(B8:AF8,"C")</f>
        <v>11</v>
      </c>
      <c r="AN8" s="24">
        <f>COUNTIF(B8:AI8,"E")</f>
        <v>0</v>
      </c>
      <c r="AO8" s="25">
        <f>COUNTIF(B8:AF8,"sh*")+COUNTIF(B8:AF8,"ro*")+COUNTIF(B8:AF8,"al*")+COUNTIF(B8:AF8,"sch*")</f>
        <v>8</v>
      </c>
      <c r="AR8" s="241">
        <f>COUNTIF($B$8:$AI$8,"A")</f>
        <v>12</v>
      </c>
      <c r="AS8" s="218">
        <f>COUNTIF($C$8:$AJ$8,"C")</f>
        <v>10</v>
      </c>
      <c r="AT8" s="218">
        <f>COUNTIF($B$8:$AI$8,"W")</f>
        <v>0</v>
      </c>
      <c r="AU8" s="220">
        <f>COUNTIF($B$8:$AI$8,"RO")</f>
        <v>3</v>
      </c>
    </row>
    <row r="9" spans="1:47" ht="28.5">
      <c r="A9" s="122" t="s">
        <v>181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128"/>
      <c r="AG9" s="61"/>
      <c r="AH9" s="62"/>
      <c r="AI9" s="114"/>
      <c r="AJ9" s="23"/>
      <c r="AK9" s="45"/>
      <c r="AL9" s="24"/>
      <c r="AM9" s="45"/>
      <c r="AN9" s="24"/>
      <c r="AO9" s="25"/>
      <c r="AR9" s="241"/>
      <c r="AS9" s="219"/>
      <c r="AT9" s="225"/>
      <c r="AU9" s="221"/>
    </row>
    <row r="10" spans="1:47" ht="28.5">
      <c r="A10" s="122" t="s">
        <v>177</v>
      </c>
      <c r="B10" s="113" t="s">
        <v>263</v>
      </c>
      <c r="C10" s="113" t="s">
        <v>275</v>
      </c>
      <c r="D10" s="113" t="s">
        <v>45</v>
      </c>
      <c r="E10" s="113" t="s">
        <v>274</v>
      </c>
      <c r="F10" s="113" t="s">
        <v>275</v>
      </c>
      <c r="G10" s="113" t="s">
        <v>262</v>
      </c>
      <c r="H10" s="117" t="s">
        <v>274</v>
      </c>
      <c r="I10" s="113" t="s">
        <v>277</v>
      </c>
      <c r="J10" s="113" t="s">
        <v>278</v>
      </c>
      <c r="K10" s="113" t="s">
        <v>262</v>
      </c>
      <c r="L10" s="113" t="s">
        <v>277</v>
      </c>
      <c r="M10" s="113" t="s">
        <v>280</v>
      </c>
      <c r="N10" s="113" t="s">
        <v>282</v>
      </c>
      <c r="O10" s="113" t="s">
        <v>282</v>
      </c>
      <c r="P10" s="113" t="s">
        <v>284</v>
      </c>
      <c r="Q10" s="113">
        <v>12</v>
      </c>
      <c r="R10" s="113" t="s">
        <v>280</v>
      </c>
      <c r="S10" s="117" t="s">
        <v>284</v>
      </c>
      <c r="T10" s="113" t="s">
        <v>280</v>
      </c>
      <c r="U10" s="113" t="s">
        <v>280</v>
      </c>
      <c r="V10" s="116" t="s">
        <v>282</v>
      </c>
      <c r="W10" s="113" t="s">
        <v>282</v>
      </c>
      <c r="X10" s="113" t="s">
        <v>280</v>
      </c>
      <c r="Y10" s="113" t="s">
        <v>280</v>
      </c>
      <c r="Z10" s="123" t="s">
        <v>282</v>
      </c>
      <c r="AA10" s="123" t="s">
        <v>284</v>
      </c>
      <c r="AB10" s="113" t="s">
        <v>280</v>
      </c>
      <c r="AC10" s="123" t="s">
        <v>280</v>
      </c>
      <c r="AD10" s="113" t="s">
        <v>280</v>
      </c>
      <c r="AE10" s="113" t="s">
        <v>282</v>
      </c>
      <c r="AF10" s="128" t="s">
        <v>284</v>
      </c>
      <c r="AG10" s="61"/>
      <c r="AH10" s="62"/>
      <c r="AI10" s="114"/>
      <c r="AJ10" s="23">
        <f>COUNTIFS($B$3:$AF$3,"s",B10:AF10,"s*")+COUNTIFS($B$3:$AF$3,"s",B10:AF10,"r*")+COUNTIFS($B$3:$AF$3,"s",B10:AF10,"al*")+COUNTIFS($B$3:$AF$3,"s",B10:AF10,"sch*")</f>
        <v>1</v>
      </c>
      <c r="AK10" s="45">
        <f>COUNTIF(B10:AF10,"A")</f>
        <v>10</v>
      </c>
      <c r="AL10" s="24">
        <f>COUNTIF(C10:AI10,"B")</f>
        <v>0</v>
      </c>
      <c r="AM10" s="45">
        <f>COUNTIF(B10:AF10,"C")</f>
        <v>14</v>
      </c>
      <c r="AN10" s="24">
        <f>COUNTIF(B10:AI10,"E")</f>
        <v>0</v>
      </c>
      <c r="AO10" s="25">
        <f>COUNTIF(B10:AF10,"sh*")+COUNTIF(B10:AF10,"ro*")+COUNTIF(B10:AF10,"al*")+COUNTIF(B10:AF10,"sch*")</f>
        <v>6</v>
      </c>
      <c r="AR10" s="222">
        <f>COUNTIF($B$10:$AI$10,"A")</f>
        <v>10</v>
      </c>
      <c r="AS10" s="223">
        <f>COUNTIF($C$10:$AJ$10,"C")</f>
        <v>14</v>
      </c>
      <c r="AT10" s="228">
        <f>COUNTIF($B$10:$AI$10,"W")</f>
        <v>0</v>
      </c>
      <c r="AU10" s="224">
        <f>COUNTIF($B$10:$AI$10,"RO")</f>
        <v>4</v>
      </c>
    </row>
    <row r="11" spans="1:47" ht="28.5">
      <c r="A11" s="122" t="s">
        <v>181</v>
      </c>
      <c r="B11" s="113"/>
      <c r="C11" s="113"/>
      <c r="D11" s="113"/>
      <c r="E11" s="113"/>
      <c r="F11" s="113"/>
      <c r="G11" s="113"/>
      <c r="H11" s="113"/>
      <c r="I11" s="115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/>
      <c r="Y11" s="113"/>
      <c r="Z11" s="113"/>
      <c r="AA11" s="113"/>
      <c r="AB11" s="113"/>
      <c r="AC11" s="123"/>
      <c r="AD11" s="113"/>
      <c r="AE11" s="113"/>
      <c r="AF11" s="128"/>
      <c r="AG11" s="61"/>
      <c r="AH11" s="62"/>
      <c r="AI11" s="114"/>
      <c r="AJ11" s="23"/>
      <c r="AK11" s="45"/>
      <c r="AL11" s="24"/>
      <c r="AM11" s="45"/>
      <c r="AN11" s="24"/>
      <c r="AO11" s="25"/>
      <c r="AR11" s="222"/>
      <c r="AS11" s="226"/>
      <c r="AT11" s="229"/>
      <c r="AU11" s="227"/>
    </row>
    <row r="12" spans="1:47" ht="28.5">
      <c r="A12" s="122" t="s">
        <v>185</v>
      </c>
      <c r="B12" s="113" t="s">
        <v>267</v>
      </c>
      <c r="C12" s="113" t="s">
        <v>44</v>
      </c>
      <c r="D12" s="113" t="s">
        <v>44</v>
      </c>
      <c r="E12" s="113" t="s">
        <v>44</v>
      </c>
      <c r="F12" s="113" t="s">
        <v>276</v>
      </c>
      <c r="G12" s="113" t="s">
        <v>274</v>
      </c>
      <c r="H12" s="117" t="s">
        <v>275</v>
      </c>
      <c r="I12" s="117" t="s">
        <v>278</v>
      </c>
      <c r="J12" s="235" t="s">
        <v>262</v>
      </c>
      <c r="K12" s="117" t="s">
        <v>277</v>
      </c>
      <c r="L12" s="113" t="s">
        <v>278</v>
      </c>
      <c r="M12" s="113" t="s">
        <v>282</v>
      </c>
      <c r="N12" s="113" t="s">
        <v>284</v>
      </c>
      <c r="O12" s="113" t="s">
        <v>280</v>
      </c>
      <c r="P12" s="113" t="s">
        <v>280</v>
      </c>
      <c r="Q12" s="113">
        <v>12</v>
      </c>
      <c r="R12" s="113" t="s">
        <v>284</v>
      </c>
      <c r="S12" s="113" t="s">
        <v>282</v>
      </c>
      <c r="T12" s="113" t="s">
        <v>282</v>
      </c>
      <c r="U12" s="113" t="s">
        <v>262</v>
      </c>
      <c r="V12" s="116" t="s">
        <v>280</v>
      </c>
      <c r="W12" s="113" t="s">
        <v>280</v>
      </c>
      <c r="X12" s="113" t="s">
        <v>44</v>
      </c>
      <c r="Y12" s="113" t="s">
        <v>282</v>
      </c>
      <c r="Z12" s="113" t="s">
        <v>280</v>
      </c>
      <c r="AA12" s="113" t="s">
        <v>282</v>
      </c>
      <c r="AB12" s="113" t="s">
        <v>282</v>
      </c>
      <c r="AC12" s="113" t="s">
        <v>284</v>
      </c>
      <c r="AD12" s="113" t="s">
        <v>280</v>
      </c>
      <c r="AE12" s="113" t="s">
        <v>282</v>
      </c>
      <c r="AF12" s="128" t="s">
        <v>284</v>
      </c>
      <c r="AG12" s="61"/>
      <c r="AH12" s="62"/>
      <c r="AI12" s="114"/>
      <c r="AJ12" s="23">
        <f>COUNTIFS($B$3:$AF$3,"s",B12:AF12,"s*")+COUNTIFS($B$3:$AF$3,"s",B12:AF12,"r*")+COUNTIFS($B$3:$AF$3,"s",B12:AF12,"al*")+COUNTIFS($B$3:$AF$3,"s",B12:AF12,"sch*")</f>
        <v>1</v>
      </c>
      <c r="AK12" s="45">
        <f>COUNTIF(B12:AF12,"A")</f>
        <v>14</v>
      </c>
      <c r="AL12" s="24">
        <f>COUNTIF(C12:AI12,"B")</f>
        <v>0</v>
      </c>
      <c r="AM12" s="45">
        <f>COUNTIF(B12:AF12,"C")</f>
        <v>9</v>
      </c>
      <c r="AN12" s="24">
        <f>COUNTIF(B12:AI12,"E")</f>
        <v>0</v>
      </c>
      <c r="AO12" s="25">
        <f>COUNTIF(B12:AF12,"sh*")+COUNTIF(B12:AF12,"ro*")+COUNTIF(B12:AF12,"al*")+COUNTIF(B12:AF12,"sch*")</f>
        <v>7</v>
      </c>
    </row>
    <row r="13" spans="1:47" ht="28.5">
      <c r="A13" s="122" t="s">
        <v>181</v>
      </c>
      <c r="B13" s="113"/>
      <c r="C13" s="113"/>
      <c r="D13" s="113"/>
      <c r="E13" s="113"/>
      <c r="F13" s="117"/>
      <c r="G13" s="113"/>
      <c r="H13" s="117"/>
      <c r="I13" s="115"/>
      <c r="J13" s="113"/>
      <c r="K13" s="113"/>
      <c r="L13" s="113"/>
      <c r="M13" s="160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23"/>
      <c r="AD13" s="113"/>
      <c r="AE13" s="113"/>
      <c r="AF13" s="128"/>
      <c r="AG13" s="61"/>
      <c r="AH13" s="62"/>
      <c r="AI13" s="114"/>
      <c r="AJ13" s="23"/>
      <c r="AK13" s="45"/>
      <c r="AL13" s="24"/>
      <c r="AM13" s="45"/>
      <c r="AN13" s="24"/>
      <c r="AO13" s="25"/>
    </row>
    <row r="14" spans="1:47" ht="28.5">
      <c r="A14" s="122" t="s">
        <v>182</v>
      </c>
      <c r="B14" s="113"/>
      <c r="C14" s="113"/>
      <c r="D14" s="113"/>
      <c r="E14" s="113"/>
      <c r="F14" s="113"/>
      <c r="G14" s="113"/>
      <c r="H14" s="113"/>
      <c r="I14" s="115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6"/>
      <c r="W14" s="113"/>
      <c r="X14" s="113"/>
      <c r="Y14" s="113"/>
      <c r="Z14" s="113"/>
      <c r="AA14" s="113"/>
      <c r="AB14" s="113"/>
      <c r="AC14" s="123"/>
      <c r="AD14" s="113"/>
      <c r="AE14" s="113"/>
      <c r="AF14" s="128"/>
      <c r="AG14" s="61"/>
      <c r="AH14" s="62"/>
      <c r="AI14" s="114"/>
      <c r="AJ14" s="23">
        <f t="shared" ref="AJ14" si="3">COUNTIFS($B$3:$AF$3,"s",B14:AF14,"s*")+COUNTIFS($B$3:$AF$3,"s",B14:AF14,"r*")+COUNTIFS($B$3:$AF$3,"s",B14:AF14,"al*")+COUNTIFS($B$3:$AF$3,"s",B14:AF14,"sch*")</f>
        <v>0</v>
      </c>
      <c r="AK14" s="45">
        <f t="shared" ref="AK14" si="4">COUNTIF(B14:AF14,"A")</f>
        <v>0</v>
      </c>
      <c r="AL14" s="24">
        <f t="shared" ref="AL14" si="5">COUNTIF(C14:AI14,"SPM")</f>
        <v>0</v>
      </c>
      <c r="AM14" s="45">
        <f t="shared" ref="AM14" si="6">COUNTIF(B14:AF14,"C")</f>
        <v>0</v>
      </c>
      <c r="AN14" s="24">
        <f t="shared" ref="AN14" si="7">COUNTIF(B14:AI14,"E")</f>
        <v>0</v>
      </c>
      <c r="AO14" s="25">
        <f t="shared" ref="AO14" si="8">COUNTIF(B14:AF14,"sh*")+COUNTIF(B14:AF14,"ro*")+COUNTIF(B14:AF14,"al*")+COUNTIF(B14:AF14,"sch*")</f>
        <v>0</v>
      </c>
    </row>
    <row r="15" spans="1:47" ht="28.5">
      <c r="A15" s="122"/>
      <c r="B15" s="113"/>
      <c r="C15" s="113"/>
      <c r="D15" s="113"/>
      <c r="E15" s="113"/>
      <c r="F15" s="113"/>
      <c r="G15" s="113"/>
      <c r="H15" s="113"/>
      <c r="I15" s="115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6"/>
      <c r="W15" s="113"/>
      <c r="X15" s="113"/>
      <c r="Y15" s="113"/>
      <c r="Z15" s="113"/>
      <c r="AA15" s="113"/>
      <c r="AB15" s="113"/>
      <c r="AC15" s="123"/>
      <c r="AD15" s="113"/>
      <c r="AE15" s="113"/>
      <c r="AF15" s="128"/>
      <c r="AG15" s="61"/>
      <c r="AH15" s="62"/>
      <c r="AI15" s="114"/>
      <c r="AJ15" s="23"/>
      <c r="AK15" s="133"/>
      <c r="AL15" s="133"/>
      <c r="AM15" s="133"/>
      <c r="AN15" s="133"/>
      <c r="AO15" s="133"/>
    </row>
    <row r="16" spans="1:47" ht="28.5">
      <c r="A16" s="122"/>
      <c r="B16" s="113"/>
      <c r="C16" s="113"/>
      <c r="D16" s="113"/>
      <c r="E16" s="113"/>
      <c r="F16" s="120"/>
      <c r="G16" s="120"/>
      <c r="H16" s="113"/>
      <c r="I16" s="113"/>
      <c r="J16" s="113"/>
      <c r="K16" s="116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28"/>
      <c r="AG16" s="61"/>
      <c r="AH16" s="62"/>
      <c r="AI16" s="242"/>
      <c r="AJ16" s="28"/>
      <c r="AK16" s="29"/>
      <c r="AL16" s="29"/>
      <c r="AM16" s="29"/>
      <c r="AN16" s="30"/>
      <c r="AO16" s="31"/>
    </row>
    <row r="17" spans="1:44" ht="28.5">
      <c r="A17" s="122" t="s">
        <v>174</v>
      </c>
      <c r="B17" s="113" t="s">
        <v>268</v>
      </c>
      <c r="C17" s="117" t="s">
        <v>46</v>
      </c>
      <c r="D17" s="118" t="s">
        <v>265</v>
      </c>
      <c r="E17" s="118" t="s">
        <v>265</v>
      </c>
      <c r="F17" s="113" t="s">
        <v>45</v>
      </c>
      <c r="G17" s="113" t="s">
        <v>275</v>
      </c>
      <c r="H17" s="117" t="s">
        <v>273</v>
      </c>
      <c r="I17" s="118" t="s">
        <v>25</v>
      </c>
      <c r="J17" s="261" t="s">
        <v>271</v>
      </c>
      <c r="K17" s="116" t="s">
        <v>278</v>
      </c>
      <c r="L17" s="118" t="s">
        <v>265</v>
      </c>
      <c r="M17" s="264" t="s">
        <v>283</v>
      </c>
      <c r="N17" s="264" t="s">
        <v>280</v>
      </c>
      <c r="O17" s="118" t="s">
        <v>265</v>
      </c>
      <c r="P17" s="263" t="s">
        <v>283</v>
      </c>
      <c r="Q17" s="113" t="s">
        <v>280</v>
      </c>
      <c r="R17" s="113" t="s">
        <v>282</v>
      </c>
      <c r="S17" s="264" t="s">
        <v>283</v>
      </c>
      <c r="T17" s="118" t="s">
        <v>265</v>
      </c>
      <c r="U17" s="118" t="s">
        <v>265</v>
      </c>
      <c r="V17" s="263" t="s">
        <v>283</v>
      </c>
      <c r="W17" s="116" t="s">
        <v>283</v>
      </c>
      <c r="X17" s="113" t="s">
        <v>283</v>
      </c>
      <c r="Y17" s="264" t="s">
        <v>283</v>
      </c>
      <c r="Z17" s="263" t="s">
        <v>283</v>
      </c>
      <c r="AA17" s="263" t="s">
        <v>283</v>
      </c>
      <c r="AB17" s="118" t="s">
        <v>25</v>
      </c>
      <c r="AC17" s="264" t="s">
        <v>282</v>
      </c>
      <c r="AD17" s="118" t="s">
        <v>265</v>
      </c>
      <c r="AE17" s="118" t="s">
        <v>265</v>
      </c>
      <c r="AF17" s="263" t="s">
        <v>280</v>
      </c>
      <c r="AG17" s="61"/>
      <c r="AH17" s="62"/>
      <c r="AI17" s="121"/>
      <c r="AJ17" s="23">
        <f>COUNTIFS($B$3:$AF$3,"s",B17:AF17,"s*")+COUNTIFS($B$3:$AF$3,"s",B17:AF17,"r*")+COUNTIFS($B$3:$AF$3,"s",B17:AF17,"al*")+COUNTIFS($B$3:$AF$3,"s",B17:AF17,"sch*")</f>
        <v>0</v>
      </c>
      <c r="AK17" s="24">
        <f t="shared" ref="AK17" si="9">COUNTIF(B17:AF17,"A")</f>
        <v>4</v>
      </c>
      <c r="AL17" s="24">
        <f>COUNTIF(C17:AI17,"B")</f>
        <v>11</v>
      </c>
      <c r="AM17" s="24">
        <f t="shared" ref="AM17" si="10">COUNTIF(B17:AF17,"C")</f>
        <v>5</v>
      </c>
      <c r="AN17" s="24">
        <f>COUNTIF(B17:AI17,"E")</f>
        <v>0</v>
      </c>
      <c r="AO17" s="25">
        <f t="shared" ref="AO17" si="11">COUNTIF(B17:AF17,"sh*")+COUNTIF(B17:AF17,"ro*")+COUNTIF(B17:AF17,"al*")+COUNTIF(B17:AF17,"sch*")</f>
        <v>0</v>
      </c>
    </row>
    <row r="18" spans="1:44" ht="28.5">
      <c r="A18" s="122" t="s">
        <v>183</v>
      </c>
      <c r="B18" s="113"/>
      <c r="C18" s="113"/>
      <c r="D18" s="199"/>
      <c r="E18" s="113"/>
      <c r="F18" s="113"/>
      <c r="G18" s="120"/>
      <c r="H18" s="117"/>
      <c r="I18" s="230"/>
      <c r="J18" s="117"/>
      <c r="K18" s="117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28"/>
      <c r="AG18" s="61"/>
      <c r="AH18" s="62"/>
      <c r="AI18" s="242"/>
      <c r="AJ18" s="28"/>
      <c r="AK18" s="29"/>
      <c r="AL18" s="29"/>
      <c r="AM18" s="29"/>
      <c r="AN18" s="30"/>
      <c r="AO18" s="31"/>
    </row>
    <row r="19" spans="1:44" ht="28.5">
      <c r="A19" s="122" t="s">
        <v>264</v>
      </c>
      <c r="B19" s="114" t="s">
        <v>265</v>
      </c>
      <c r="C19" s="113" t="s">
        <v>45</v>
      </c>
      <c r="D19" s="113" t="s">
        <v>46</v>
      </c>
      <c r="E19" s="113" t="s">
        <v>46</v>
      </c>
      <c r="F19" s="113" t="s">
        <v>273</v>
      </c>
      <c r="G19" s="113" t="s">
        <v>273</v>
      </c>
      <c r="H19" s="114" t="s">
        <v>25</v>
      </c>
      <c r="I19" s="235" t="s">
        <v>279</v>
      </c>
      <c r="J19" s="235" t="s">
        <v>271</v>
      </c>
      <c r="K19" s="116" t="s">
        <v>279</v>
      </c>
      <c r="L19" s="113" t="s">
        <v>279</v>
      </c>
      <c r="M19" s="118" t="s">
        <v>25</v>
      </c>
      <c r="N19" s="264" t="s">
        <v>283</v>
      </c>
      <c r="O19" s="264" t="s">
        <v>283</v>
      </c>
      <c r="P19" s="118" t="s">
        <v>25</v>
      </c>
      <c r="Q19" s="264">
        <v>12</v>
      </c>
      <c r="R19" s="264" t="s">
        <v>283</v>
      </c>
      <c r="S19" s="263" t="s">
        <v>280</v>
      </c>
      <c r="T19" s="264" t="s">
        <v>283</v>
      </c>
      <c r="U19" s="264" t="s">
        <v>283</v>
      </c>
      <c r="V19" s="262" t="s">
        <v>270</v>
      </c>
      <c r="W19" s="118" t="s">
        <v>265</v>
      </c>
      <c r="X19" s="118" t="s">
        <v>265</v>
      </c>
      <c r="Y19" s="118" t="s">
        <v>265</v>
      </c>
      <c r="Z19" s="114" t="s">
        <v>265</v>
      </c>
      <c r="AA19" s="118" t="s">
        <v>265</v>
      </c>
      <c r="AB19" s="264" t="s">
        <v>283</v>
      </c>
      <c r="AC19" s="215" t="s">
        <v>283</v>
      </c>
      <c r="AD19" s="113" t="s">
        <v>283</v>
      </c>
      <c r="AE19" s="117" t="s">
        <v>283</v>
      </c>
      <c r="AF19" s="264" t="s">
        <v>283</v>
      </c>
      <c r="AG19" s="61"/>
      <c r="AH19" s="62"/>
      <c r="AI19" s="242"/>
      <c r="AJ19" s="64"/>
      <c r="AK19" s="65"/>
      <c r="AL19" s="65"/>
      <c r="AM19" s="65"/>
      <c r="AN19" s="66"/>
      <c r="AO19" s="132"/>
    </row>
    <row r="20" spans="1:44" ht="28.5">
      <c r="A20" s="122" t="s">
        <v>167</v>
      </c>
      <c r="B20" s="113"/>
      <c r="C20" s="113"/>
      <c r="D20" s="113"/>
      <c r="E20" s="113"/>
      <c r="F20" s="113"/>
      <c r="G20" s="120"/>
      <c r="H20" s="117"/>
      <c r="I20" s="230"/>
      <c r="J20" s="117"/>
      <c r="K20" s="117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28"/>
      <c r="AG20" s="61"/>
      <c r="AH20" s="62"/>
      <c r="AI20" s="242"/>
      <c r="AJ20" s="64"/>
      <c r="AK20" s="65"/>
      <c r="AL20" s="65"/>
      <c r="AM20" s="65"/>
      <c r="AN20" s="66"/>
      <c r="AO20" s="132"/>
    </row>
    <row r="21" spans="1:44" ht="28.5">
      <c r="A21" s="122" t="s">
        <v>77</v>
      </c>
      <c r="B21" s="113"/>
      <c r="C21" s="113"/>
      <c r="D21" s="113"/>
      <c r="E21" s="113"/>
      <c r="F21" s="117"/>
      <c r="G21" s="113"/>
      <c r="H21" s="117"/>
      <c r="I21" s="117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7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28"/>
      <c r="AG21" s="61"/>
      <c r="AH21" s="62"/>
      <c r="AI21" s="113"/>
      <c r="AJ21" s="23">
        <f>COUNTIFS($B$3:$AF$3,"s",B21:AF21,"s*")+COUNTIFS($B$3:$AF$3,"s",B21:AF21,"r*")+COUNTIFS($B$3:$AF$3,"s",B21:AF21,"al*")+COUNTIFS($B$3:$AF$3,"s",B21:AF21,"sch*")</f>
        <v>0</v>
      </c>
      <c r="AK21" s="45">
        <f>COUNTIF(B21:AF21,"A")</f>
        <v>0</v>
      </c>
      <c r="AL21" s="24">
        <f>COUNTIF(C21:AI21,"SPM")</f>
        <v>0</v>
      </c>
      <c r="AM21" s="45">
        <f>COUNTIF(B21:AF21,"C")</f>
        <v>0</v>
      </c>
      <c r="AN21" s="24">
        <f>COUNTIF(B21:AI21,"E")</f>
        <v>0</v>
      </c>
      <c r="AO21" s="25">
        <f>COUNTIF(B21:AF21,"sh*")+COUNTIF(B21:AF21,"ro*")+COUNTIF(B21:AF21,"al*")+COUNTIF(B21:AF21,"sch*")</f>
        <v>0</v>
      </c>
      <c r="AP21" s="55"/>
      <c r="AQ21" s="55"/>
      <c r="AR21" s="55"/>
    </row>
    <row r="22" spans="1:44" ht="28.5">
      <c r="A22" s="125" t="s">
        <v>8</v>
      </c>
      <c r="B22" s="113"/>
      <c r="C22" s="113"/>
      <c r="D22" s="113"/>
      <c r="E22" s="113"/>
      <c r="F22" s="113"/>
      <c r="G22" s="113"/>
      <c r="H22" s="117"/>
      <c r="I22" s="230"/>
      <c r="J22" s="117"/>
      <c r="K22" s="117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28"/>
      <c r="AG22" s="61"/>
      <c r="AH22" s="62"/>
      <c r="AI22" s="113"/>
      <c r="AJ22" s="46"/>
      <c r="AK22" s="47"/>
      <c r="AL22" s="47"/>
      <c r="AM22" s="47"/>
      <c r="AN22" s="48"/>
      <c r="AO22" s="49"/>
      <c r="AP22" s="55"/>
      <c r="AQ22" s="55"/>
      <c r="AR22" s="55"/>
    </row>
    <row r="23" spans="1:44" ht="28.5">
      <c r="A23" s="236"/>
      <c r="B23" s="114"/>
      <c r="C23" s="114"/>
      <c r="D23" s="114"/>
      <c r="E23" s="114" t="s">
        <v>272</v>
      </c>
      <c r="F23" s="114"/>
      <c r="G23" s="114"/>
      <c r="H23" s="114"/>
      <c r="I23" s="118" t="s">
        <v>272</v>
      </c>
      <c r="J23" s="118"/>
      <c r="K23" s="117"/>
      <c r="L23" s="113"/>
      <c r="M23" s="118" t="s">
        <v>272</v>
      </c>
      <c r="N23" s="118" t="s">
        <v>272</v>
      </c>
      <c r="O23" s="118"/>
      <c r="P23" s="113"/>
      <c r="Q23" s="118"/>
      <c r="R23" s="118" t="s">
        <v>272</v>
      </c>
      <c r="S23" s="117"/>
      <c r="T23" s="113"/>
      <c r="U23" s="118" t="s">
        <v>272</v>
      </c>
      <c r="V23" s="118" t="s">
        <v>272</v>
      </c>
      <c r="W23" s="113"/>
      <c r="X23" s="113"/>
      <c r="Y23" s="113"/>
      <c r="Z23" s="116"/>
      <c r="AA23" s="118" t="s">
        <v>272</v>
      </c>
      <c r="AB23" s="118"/>
      <c r="AC23" s="118"/>
      <c r="AD23" s="118"/>
      <c r="AE23" s="118" t="s">
        <v>272</v>
      </c>
      <c r="AF23" s="215"/>
      <c r="AG23" s="61"/>
      <c r="AH23" s="126"/>
      <c r="AI23" s="113"/>
      <c r="AJ23" s="23"/>
      <c r="AK23" s="45"/>
      <c r="AL23" s="24"/>
      <c r="AM23" s="45"/>
      <c r="AN23" s="24"/>
      <c r="AO23" s="25"/>
      <c r="AP23" s="55"/>
      <c r="AQ23" s="55"/>
      <c r="AR23" s="55"/>
    </row>
    <row r="24" spans="1:44" ht="28.5">
      <c r="A24" s="125"/>
      <c r="B24" s="113"/>
      <c r="C24" s="113"/>
      <c r="D24" s="113"/>
      <c r="E24" s="113"/>
      <c r="F24" s="113"/>
      <c r="G24" s="113"/>
      <c r="H24" s="113"/>
      <c r="I24" s="115"/>
      <c r="J24" s="113"/>
      <c r="K24" s="113"/>
      <c r="L24" s="113"/>
      <c r="M24" s="113"/>
      <c r="N24" s="199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28"/>
      <c r="AG24" s="61"/>
      <c r="AH24" s="62"/>
      <c r="AI24" s="113"/>
      <c r="AJ24" s="50"/>
      <c r="AK24" s="51"/>
      <c r="AL24" s="51"/>
      <c r="AM24" s="51"/>
      <c r="AN24" s="52"/>
      <c r="AO24" s="53"/>
      <c r="AP24" s="55"/>
      <c r="AQ24" s="55"/>
      <c r="AR24" s="55"/>
    </row>
    <row r="25" spans="1:44" ht="28.5">
      <c r="A25" s="237" t="s">
        <v>169</v>
      </c>
      <c r="B25" s="72">
        <f t="shared" ref="B25:AF25" si="12">COUNTIF(B3:B24,"A")</f>
        <v>2</v>
      </c>
      <c r="C25" s="72">
        <f t="shared" si="12"/>
        <v>2</v>
      </c>
      <c r="D25" s="72">
        <f t="shared" si="12"/>
        <v>2</v>
      </c>
      <c r="E25" s="72">
        <f t="shared" si="12"/>
        <v>2</v>
      </c>
      <c r="F25" s="72">
        <f t="shared" si="12"/>
        <v>2</v>
      </c>
      <c r="G25" s="72">
        <f t="shared" si="12"/>
        <v>2</v>
      </c>
      <c r="H25" s="72">
        <f t="shared" si="12"/>
        <v>2</v>
      </c>
      <c r="I25" s="72">
        <f t="shared" si="12"/>
        <v>2</v>
      </c>
      <c r="J25" s="72">
        <f t="shared" si="12"/>
        <v>4</v>
      </c>
      <c r="K25" s="72">
        <f t="shared" si="12"/>
        <v>2</v>
      </c>
      <c r="L25" s="72">
        <f t="shared" si="12"/>
        <v>2</v>
      </c>
      <c r="M25" s="72">
        <f t="shared" si="12"/>
        <v>2</v>
      </c>
      <c r="N25" s="72">
        <f t="shared" si="12"/>
        <v>2</v>
      </c>
      <c r="O25" s="72">
        <f t="shared" si="12"/>
        <v>2</v>
      </c>
      <c r="P25" s="72">
        <f t="shared" si="12"/>
        <v>2</v>
      </c>
      <c r="Q25" s="72">
        <f t="shared" si="12"/>
        <v>2</v>
      </c>
      <c r="R25" s="72">
        <f t="shared" si="12"/>
        <v>2</v>
      </c>
      <c r="S25" s="72">
        <f t="shared" si="12"/>
        <v>2</v>
      </c>
      <c r="T25" s="72">
        <f t="shared" si="12"/>
        <v>2</v>
      </c>
      <c r="U25" s="72">
        <f t="shared" si="12"/>
        <v>2</v>
      </c>
      <c r="V25" s="72">
        <f t="shared" si="12"/>
        <v>2</v>
      </c>
      <c r="W25" s="72">
        <f t="shared" si="12"/>
        <v>2</v>
      </c>
      <c r="X25" s="72">
        <f t="shared" si="12"/>
        <v>2</v>
      </c>
      <c r="Y25" s="72">
        <f t="shared" si="12"/>
        <v>2</v>
      </c>
      <c r="Z25" s="72">
        <f t="shared" si="12"/>
        <v>2</v>
      </c>
      <c r="AA25" s="72">
        <f t="shared" si="12"/>
        <v>2</v>
      </c>
      <c r="AB25" s="72">
        <f t="shared" si="12"/>
        <v>2</v>
      </c>
      <c r="AC25" s="72">
        <f t="shared" si="12"/>
        <v>2</v>
      </c>
      <c r="AD25" s="72">
        <f t="shared" si="12"/>
        <v>2</v>
      </c>
      <c r="AE25" s="72">
        <f t="shared" si="12"/>
        <v>2</v>
      </c>
      <c r="AF25" s="111">
        <f t="shared" si="12"/>
        <v>2</v>
      </c>
      <c r="AG25" s="111"/>
      <c r="AH25" s="69"/>
      <c r="AI25" s="35"/>
    </row>
    <row r="26" spans="1:44" ht="28.5">
      <c r="A26" s="237" t="s">
        <v>170</v>
      </c>
      <c r="B26" s="72">
        <f t="shared" ref="B26:AF26" si="13">COUNTIF(B3:B24,"B")</f>
        <v>1</v>
      </c>
      <c r="C26" s="72">
        <f t="shared" si="13"/>
        <v>1</v>
      </c>
      <c r="D26" s="72">
        <f t="shared" si="13"/>
        <v>1</v>
      </c>
      <c r="E26" s="72">
        <f t="shared" si="13"/>
        <v>1</v>
      </c>
      <c r="F26" s="72">
        <f t="shared" si="13"/>
        <v>1</v>
      </c>
      <c r="G26" s="72">
        <f t="shared" si="13"/>
        <v>1</v>
      </c>
      <c r="H26" s="72">
        <f t="shared" si="13"/>
        <v>1</v>
      </c>
      <c r="I26" s="72">
        <f t="shared" si="13"/>
        <v>1</v>
      </c>
      <c r="J26" s="72">
        <f t="shared" si="13"/>
        <v>0</v>
      </c>
      <c r="K26" s="72">
        <f t="shared" si="13"/>
        <v>1</v>
      </c>
      <c r="L26" s="72">
        <f t="shared" si="13"/>
        <v>1</v>
      </c>
      <c r="M26" s="72">
        <f t="shared" si="13"/>
        <v>1</v>
      </c>
      <c r="N26" s="72">
        <f t="shared" si="13"/>
        <v>1</v>
      </c>
      <c r="O26" s="72">
        <f t="shared" si="13"/>
        <v>1</v>
      </c>
      <c r="P26" s="72">
        <f t="shared" si="13"/>
        <v>1</v>
      </c>
      <c r="Q26" s="72">
        <f t="shared" si="13"/>
        <v>0</v>
      </c>
      <c r="R26" s="72">
        <f t="shared" si="13"/>
        <v>1</v>
      </c>
      <c r="S26" s="72">
        <f t="shared" si="13"/>
        <v>1</v>
      </c>
      <c r="T26" s="72">
        <f t="shared" si="13"/>
        <v>1</v>
      </c>
      <c r="U26" s="72">
        <f t="shared" si="13"/>
        <v>1</v>
      </c>
      <c r="V26" s="72">
        <f t="shared" si="13"/>
        <v>1</v>
      </c>
      <c r="W26" s="72">
        <f t="shared" si="13"/>
        <v>1</v>
      </c>
      <c r="X26" s="72">
        <f t="shared" si="13"/>
        <v>1</v>
      </c>
      <c r="Y26" s="72">
        <f t="shared" si="13"/>
        <v>1</v>
      </c>
      <c r="Z26" s="72">
        <f t="shared" si="13"/>
        <v>1</v>
      </c>
      <c r="AA26" s="72">
        <f t="shared" si="13"/>
        <v>1</v>
      </c>
      <c r="AB26" s="72">
        <f t="shared" si="13"/>
        <v>1</v>
      </c>
      <c r="AC26" s="72">
        <f t="shared" si="13"/>
        <v>1</v>
      </c>
      <c r="AD26" s="72">
        <f t="shared" si="13"/>
        <v>1</v>
      </c>
      <c r="AE26" s="72">
        <f t="shared" si="13"/>
        <v>1</v>
      </c>
      <c r="AF26" s="75">
        <f t="shared" si="13"/>
        <v>1</v>
      </c>
      <c r="AG26" s="75"/>
      <c r="AH26" s="72"/>
      <c r="AI26" s="63"/>
    </row>
    <row r="27" spans="1:44" ht="28.5">
      <c r="A27" s="237" t="s">
        <v>171</v>
      </c>
      <c r="B27" s="72">
        <f t="shared" ref="B27:AF27" si="14">COUNTIF(B4:B24,"SPM")</f>
        <v>0</v>
      </c>
      <c r="C27" s="72">
        <f t="shared" si="14"/>
        <v>0</v>
      </c>
      <c r="D27" s="72">
        <f t="shared" si="14"/>
        <v>0</v>
      </c>
      <c r="E27" s="72">
        <f t="shared" si="14"/>
        <v>0</v>
      </c>
      <c r="F27" s="72">
        <f t="shared" si="14"/>
        <v>0</v>
      </c>
      <c r="G27" s="72">
        <f t="shared" si="14"/>
        <v>0</v>
      </c>
      <c r="H27" s="72">
        <f t="shared" si="14"/>
        <v>0</v>
      </c>
      <c r="I27" s="72">
        <f t="shared" si="14"/>
        <v>0</v>
      </c>
      <c r="J27" s="72">
        <f t="shared" si="14"/>
        <v>0</v>
      </c>
      <c r="K27" s="72">
        <f t="shared" si="14"/>
        <v>0</v>
      </c>
      <c r="L27" s="72">
        <f t="shared" si="14"/>
        <v>0</v>
      </c>
      <c r="M27" s="72">
        <f t="shared" si="14"/>
        <v>0</v>
      </c>
      <c r="N27" s="72">
        <f t="shared" si="14"/>
        <v>0</v>
      </c>
      <c r="O27" s="72">
        <f t="shared" si="14"/>
        <v>0</v>
      </c>
      <c r="P27" s="72">
        <f t="shared" si="14"/>
        <v>0</v>
      </c>
      <c r="Q27" s="72">
        <f t="shared" si="14"/>
        <v>0</v>
      </c>
      <c r="R27" s="72">
        <f t="shared" si="14"/>
        <v>0</v>
      </c>
      <c r="S27" s="72">
        <f t="shared" si="14"/>
        <v>0</v>
      </c>
      <c r="T27" s="72">
        <f t="shared" si="14"/>
        <v>0</v>
      </c>
      <c r="U27" s="72">
        <f t="shared" si="14"/>
        <v>0</v>
      </c>
      <c r="V27" s="72">
        <f t="shared" si="14"/>
        <v>0</v>
      </c>
      <c r="W27" s="72">
        <f t="shared" si="14"/>
        <v>0</v>
      </c>
      <c r="X27" s="72">
        <f t="shared" si="14"/>
        <v>0</v>
      </c>
      <c r="Y27" s="72">
        <f t="shared" si="14"/>
        <v>0</v>
      </c>
      <c r="Z27" s="72">
        <f t="shared" si="14"/>
        <v>0</v>
      </c>
      <c r="AA27" s="72">
        <f t="shared" si="14"/>
        <v>0</v>
      </c>
      <c r="AB27" s="72">
        <f t="shared" si="14"/>
        <v>0</v>
      </c>
      <c r="AC27" s="72">
        <f t="shared" si="14"/>
        <v>0</v>
      </c>
      <c r="AD27" s="72">
        <f t="shared" si="14"/>
        <v>0</v>
      </c>
      <c r="AE27" s="72">
        <f t="shared" si="14"/>
        <v>0</v>
      </c>
      <c r="AF27" s="75">
        <f t="shared" si="14"/>
        <v>0</v>
      </c>
      <c r="AG27" s="75"/>
      <c r="AH27" s="72"/>
      <c r="AI27" s="63"/>
    </row>
    <row r="28" spans="1:44" ht="28.5">
      <c r="A28" s="237"/>
      <c r="B28" s="72">
        <f t="shared" ref="B28:AF28" si="15">COUNTIF(B2:B24,"C")</f>
        <v>2</v>
      </c>
      <c r="C28" s="72">
        <f t="shared" si="15"/>
        <v>2</v>
      </c>
      <c r="D28" s="72">
        <f t="shared" si="15"/>
        <v>2</v>
      </c>
      <c r="E28" s="72">
        <f t="shared" si="15"/>
        <v>2</v>
      </c>
      <c r="F28" s="72">
        <f t="shared" si="15"/>
        <v>2</v>
      </c>
      <c r="G28" s="72">
        <f t="shared" si="15"/>
        <v>2</v>
      </c>
      <c r="H28" s="72">
        <f t="shared" si="15"/>
        <v>2</v>
      </c>
      <c r="I28" s="72">
        <f t="shared" si="15"/>
        <v>2</v>
      </c>
      <c r="J28" s="72">
        <f t="shared" si="15"/>
        <v>2</v>
      </c>
      <c r="K28" s="72">
        <f t="shared" si="15"/>
        <v>2</v>
      </c>
      <c r="L28" s="72">
        <f t="shared" si="15"/>
        <v>2</v>
      </c>
      <c r="M28" s="72">
        <f t="shared" si="15"/>
        <v>2</v>
      </c>
      <c r="N28" s="72">
        <f t="shared" si="15"/>
        <v>2</v>
      </c>
      <c r="O28" s="72">
        <f t="shared" si="15"/>
        <v>2</v>
      </c>
      <c r="P28" s="72">
        <f t="shared" si="15"/>
        <v>2</v>
      </c>
      <c r="Q28" s="72">
        <f t="shared" si="15"/>
        <v>1</v>
      </c>
      <c r="R28" s="72">
        <f t="shared" si="15"/>
        <v>2</v>
      </c>
      <c r="S28" s="72">
        <f t="shared" si="15"/>
        <v>2</v>
      </c>
      <c r="T28" s="72">
        <f t="shared" si="15"/>
        <v>2</v>
      </c>
      <c r="U28" s="72">
        <f t="shared" si="15"/>
        <v>2</v>
      </c>
      <c r="V28" s="72">
        <f t="shared" si="15"/>
        <v>2</v>
      </c>
      <c r="W28" s="72">
        <f t="shared" si="15"/>
        <v>2</v>
      </c>
      <c r="X28" s="72">
        <f t="shared" si="15"/>
        <v>2</v>
      </c>
      <c r="Y28" s="72">
        <f t="shared" si="15"/>
        <v>2</v>
      </c>
      <c r="Z28" s="72">
        <f t="shared" si="15"/>
        <v>2</v>
      </c>
      <c r="AA28" s="72">
        <f t="shared" si="15"/>
        <v>2</v>
      </c>
      <c r="AB28" s="72">
        <f t="shared" si="15"/>
        <v>2</v>
      </c>
      <c r="AC28" s="72">
        <f t="shared" si="15"/>
        <v>2</v>
      </c>
      <c r="AD28" s="72">
        <f t="shared" si="15"/>
        <v>3</v>
      </c>
      <c r="AE28" s="72">
        <f t="shared" si="15"/>
        <v>2</v>
      </c>
      <c r="AF28" s="75">
        <f t="shared" si="15"/>
        <v>2</v>
      </c>
      <c r="AG28" s="75"/>
      <c r="AH28" s="72"/>
      <c r="AI28" s="63"/>
    </row>
    <row r="29" spans="1:44" ht="28.5">
      <c r="A29" s="237"/>
      <c r="B29" s="72">
        <f t="shared" ref="B29:AF29" si="16">COUNTIF(B3:B24,"E")</f>
        <v>0</v>
      </c>
      <c r="C29" s="72">
        <f t="shared" si="16"/>
        <v>0</v>
      </c>
      <c r="D29" s="72">
        <f t="shared" si="16"/>
        <v>0</v>
      </c>
      <c r="E29" s="72">
        <f t="shared" si="16"/>
        <v>0</v>
      </c>
      <c r="F29" s="72">
        <f t="shared" si="16"/>
        <v>0</v>
      </c>
      <c r="G29" s="72">
        <f t="shared" si="16"/>
        <v>0</v>
      </c>
      <c r="H29" s="72">
        <f t="shared" si="16"/>
        <v>0</v>
      </c>
      <c r="I29" s="72">
        <f t="shared" si="16"/>
        <v>0</v>
      </c>
      <c r="J29" s="72">
        <f t="shared" si="16"/>
        <v>0</v>
      </c>
      <c r="K29" s="72">
        <f t="shared" si="16"/>
        <v>0</v>
      </c>
      <c r="L29" s="72">
        <f t="shared" si="16"/>
        <v>0</v>
      </c>
      <c r="M29" s="72">
        <f t="shared" si="16"/>
        <v>0</v>
      </c>
      <c r="N29" s="72">
        <f t="shared" si="16"/>
        <v>0</v>
      </c>
      <c r="O29" s="72">
        <f t="shared" si="16"/>
        <v>0</v>
      </c>
      <c r="P29" s="72">
        <f t="shared" si="16"/>
        <v>0</v>
      </c>
      <c r="Q29" s="72">
        <f t="shared" si="16"/>
        <v>0</v>
      </c>
      <c r="R29" s="72">
        <f t="shared" si="16"/>
        <v>0</v>
      </c>
      <c r="S29" s="72">
        <f t="shared" si="16"/>
        <v>0</v>
      </c>
      <c r="T29" s="72">
        <f t="shared" si="16"/>
        <v>0</v>
      </c>
      <c r="U29" s="72">
        <f t="shared" si="16"/>
        <v>0</v>
      </c>
      <c r="V29" s="72">
        <f t="shared" si="16"/>
        <v>0</v>
      </c>
      <c r="W29" s="72">
        <f t="shared" si="16"/>
        <v>0</v>
      </c>
      <c r="X29" s="72">
        <f t="shared" si="16"/>
        <v>0</v>
      </c>
      <c r="Y29" s="72">
        <f t="shared" si="16"/>
        <v>0</v>
      </c>
      <c r="Z29" s="72">
        <f t="shared" si="16"/>
        <v>0</v>
      </c>
      <c r="AA29" s="72">
        <f t="shared" si="16"/>
        <v>0</v>
      </c>
      <c r="AB29" s="72">
        <f t="shared" si="16"/>
        <v>0</v>
      </c>
      <c r="AC29" s="72">
        <f t="shared" si="16"/>
        <v>0</v>
      </c>
      <c r="AD29" s="72">
        <f t="shared" si="16"/>
        <v>0</v>
      </c>
      <c r="AE29" s="72">
        <f t="shared" si="16"/>
        <v>0</v>
      </c>
      <c r="AF29" s="80">
        <f t="shared" si="16"/>
        <v>0</v>
      </c>
      <c r="AG29" s="80"/>
      <c r="AH29" s="77"/>
      <c r="AI29" s="17"/>
    </row>
    <row r="30" spans="1:44" ht="28.5">
      <c r="A30" s="238" t="s">
        <v>168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232"/>
      <c r="AC30" s="232"/>
      <c r="AD30" s="232"/>
      <c r="AE30" s="232"/>
      <c r="AF30" s="85"/>
      <c r="AG30" s="85"/>
      <c r="AH30" s="85"/>
    </row>
    <row r="31" spans="1:44" ht="28.5">
      <c r="A31" s="343" t="s">
        <v>188</v>
      </c>
      <c r="B31" s="343"/>
      <c r="C31" s="343"/>
      <c r="D31" s="343"/>
      <c r="E31" s="343"/>
      <c r="F31" s="343"/>
      <c r="G31" s="343"/>
      <c r="H31" s="343"/>
      <c r="I31" s="62"/>
      <c r="J31" s="62"/>
      <c r="K31" s="62" t="s">
        <v>10</v>
      </c>
      <c r="L31" s="62" t="s">
        <v>11</v>
      </c>
      <c r="M31" s="62" t="s">
        <v>12</v>
      </c>
      <c r="N31" s="62" t="s">
        <v>13</v>
      </c>
      <c r="O31" s="62" t="s">
        <v>14</v>
      </c>
      <c r="P31" s="62" t="s">
        <v>15</v>
      </c>
      <c r="Q31" s="62" t="s">
        <v>16</v>
      </c>
      <c r="R31" s="62" t="s">
        <v>17</v>
      </c>
      <c r="S31" s="62" t="s">
        <v>18</v>
      </c>
      <c r="T31" s="62" t="s">
        <v>19</v>
      </c>
      <c r="U31" s="62" t="s">
        <v>20</v>
      </c>
      <c r="V31" s="62" t="s">
        <v>21</v>
      </c>
      <c r="W31" s="62" t="s">
        <v>65</v>
      </c>
      <c r="X31" s="62" t="s">
        <v>66</v>
      </c>
      <c r="Y31" s="62"/>
      <c r="Z31" s="62"/>
      <c r="AA31" s="62"/>
      <c r="AB31" s="62"/>
      <c r="AC31" s="62"/>
      <c r="AD31" s="62"/>
      <c r="AE31" s="62"/>
    </row>
    <row r="32" spans="1:44" ht="28.5">
      <c r="A32" s="239" t="s">
        <v>189</v>
      </c>
      <c r="B32" s="158"/>
      <c r="C32" s="158"/>
      <c r="D32" s="158"/>
      <c r="E32" s="158"/>
      <c r="F32" s="158"/>
      <c r="G32" s="158"/>
      <c r="H32" s="158"/>
      <c r="I32" s="62"/>
      <c r="J32" s="62" t="s">
        <v>108</v>
      </c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>
        <f>K32+L32+M32+N32+O32+P32+Q32+R32+S32+T32+U32+V32</f>
        <v>0</v>
      </c>
      <c r="X32" s="62">
        <v>-10</v>
      </c>
      <c r="Y32" s="62"/>
      <c r="Z32" s="62"/>
      <c r="AA32" s="62"/>
      <c r="AB32" s="62"/>
      <c r="AC32" s="62"/>
      <c r="AD32" s="62"/>
      <c r="AE32" s="62"/>
    </row>
    <row r="33" spans="1:31" ht="28.5">
      <c r="A33" s="239" t="s">
        <v>190</v>
      </c>
      <c r="B33" s="158"/>
      <c r="C33" s="158"/>
      <c r="D33" s="158"/>
      <c r="E33" s="158"/>
      <c r="F33" s="158"/>
      <c r="G33" s="158"/>
      <c r="H33" s="158"/>
      <c r="I33" s="62"/>
      <c r="J33" s="62" t="s">
        <v>175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 t="shared" ref="W33:W39" si="17">K33+L33+M33+N33+O33+P33+Q33+R33+S33+T33+U33+V33</f>
        <v>0</v>
      </c>
      <c r="X33" s="62">
        <v>-10</v>
      </c>
      <c r="Y33" s="62"/>
      <c r="Z33" s="62"/>
      <c r="AA33" s="62"/>
      <c r="AB33" s="62"/>
      <c r="AC33" s="62"/>
      <c r="AD33" s="62"/>
      <c r="AE33" s="62"/>
    </row>
    <row r="34" spans="1:31" ht="28.5">
      <c r="A34" s="355" t="s">
        <v>191</v>
      </c>
      <c r="B34" s="355"/>
      <c r="C34" s="355"/>
      <c r="D34" s="355"/>
      <c r="E34" s="158"/>
      <c r="F34" s="158"/>
      <c r="G34" s="158"/>
      <c r="H34" s="158"/>
      <c r="I34" s="62"/>
      <c r="J34" s="62" t="s">
        <v>172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si="17"/>
        <v>0</v>
      </c>
      <c r="X34" s="62">
        <v>-10</v>
      </c>
      <c r="Y34" s="62" t="s">
        <v>193</v>
      </c>
      <c r="Z34" s="62"/>
      <c r="AA34" s="62"/>
      <c r="AB34" s="62"/>
      <c r="AC34" s="62"/>
      <c r="AD34" s="62"/>
      <c r="AE34" s="62"/>
    </row>
    <row r="35" spans="1:31" ht="28.5">
      <c r="A35" s="240" t="s">
        <v>192</v>
      </c>
      <c r="B35" s="158"/>
      <c r="C35" s="158"/>
      <c r="D35" s="158"/>
      <c r="E35" s="158"/>
      <c r="F35" s="158"/>
      <c r="G35" s="158"/>
      <c r="H35" s="158"/>
      <c r="I35" s="62"/>
      <c r="J35" s="62" t="s">
        <v>110</v>
      </c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17"/>
        <v>0</v>
      </c>
      <c r="X35" s="62">
        <v>-10</v>
      </c>
      <c r="Y35" s="62"/>
      <c r="Z35" s="62"/>
      <c r="AA35" s="62"/>
      <c r="AB35" s="62"/>
      <c r="AC35" s="62"/>
      <c r="AD35" s="62"/>
      <c r="AE35" s="62"/>
    </row>
    <row r="36" spans="1:31" ht="28.5">
      <c r="A36" s="21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17"/>
        <v>0</v>
      </c>
      <c r="X36" s="62">
        <v>-10</v>
      </c>
      <c r="Y36" s="62"/>
      <c r="Z36" s="62"/>
      <c r="AA36" s="62"/>
      <c r="AB36" s="62"/>
      <c r="AC36" s="62"/>
      <c r="AD36" s="62"/>
      <c r="AE36" s="62"/>
    </row>
    <row r="37" spans="1:31" ht="28.5">
      <c r="A37" s="21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17"/>
        <v>0</v>
      </c>
      <c r="X37" s="62">
        <v>-10</v>
      </c>
      <c r="Y37" s="62"/>
      <c r="Z37" s="62"/>
      <c r="AA37" s="62"/>
      <c r="AB37" s="62"/>
      <c r="AC37" s="62"/>
      <c r="AD37" s="62"/>
      <c r="AE37" s="62"/>
    </row>
    <row r="38" spans="1:31" ht="28.5">
      <c r="A38" s="21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17"/>
        <v>0</v>
      </c>
      <c r="X38" s="62">
        <v>-10</v>
      </c>
      <c r="Y38" s="62"/>
      <c r="Z38" s="62"/>
      <c r="AA38" s="62"/>
      <c r="AB38" s="62"/>
      <c r="AC38" s="62"/>
      <c r="AD38" s="62"/>
      <c r="AE38" s="62"/>
    </row>
    <row r="39" spans="1:31" ht="28.5">
      <c r="A39" s="21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>
        <f t="shared" si="17"/>
        <v>0</v>
      </c>
      <c r="X39" s="62">
        <v>-10</v>
      </c>
      <c r="Y39" s="62"/>
      <c r="Z39" s="62"/>
      <c r="AA39" s="62"/>
      <c r="AB39" s="62"/>
      <c r="AC39" s="62"/>
      <c r="AD39" s="62"/>
      <c r="AE39" s="62"/>
    </row>
    <row r="40" spans="1:31" ht="28.5">
      <c r="J40" s="106"/>
      <c r="U40" s="84"/>
    </row>
    <row r="41" spans="1:31" ht="28.5">
      <c r="J41" s="106"/>
      <c r="U41" s="84"/>
    </row>
  </sheetData>
  <phoneticPr fontId="3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41"/>
  <sheetViews>
    <sheetView workbookViewId="0"/>
  </sheetViews>
  <sheetFormatPr defaultRowHeight="14.25"/>
  <sheetData>
    <row r="1" spans="1:49" ht="28.5">
      <c r="A1" s="231"/>
      <c r="B1" s="114"/>
      <c r="C1" s="242"/>
      <c r="D1" s="267"/>
      <c r="E1" s="267"/>
      <c r="F1" s="267"/>
      <c r="G1" s="267"/>
      <c r="H1" s="267"/>
      <c r="I1" s="242"/>
      <c r="J1" s="242" t="s">
        <v>285</v>
      </c>
      <c r="K1" s="242"/>
      <c r="L1" s="233"/>
      <c r="M1" s="242"/>
      <c r="N1" s="242">
        <v>2026</v>
      </c>
      <c r="O1" s="242"/>
      <c r="P1" s="242"/>
      <c r="Q1" s="356" t="s">
        <v>195</v>
      </c>
      <c r="R1" s="356"/>
      <c r="S1" s="234"/>
      <c r="T1" s="242"/>
      <c r="U1" s="242"/>
      <c r="V1" s="234"/>
      <c r="W1" s="242"/>
      <c r="X1" s="242"/>
      <c r="Y1" s="242"/>
      <c r="Z1" s="242"/>
      <c r="AA1" s="242"/>
      <c r="AB1" s="242"/>
      <c r="AC1" s="242"/>
      <c r="AD1" s="114"/>
      <c r="AE1" s="242"/>
      <c r="AF1" s="217"/>
      <c r="AG1" s="5"/>
      <c r="AH1" s="6"/>
      <c r="AI1" s="9"/>
    </row>
    <row r="2" spans="1:49" ht="57">
      <c r="A2" s="231" t="s">
        <v>0</v>
      </c>
      <c r="B2" s="242">
        <v>1</v>
      </c>
      <c r="C2" s="242">
        <v>2</v>
      </c>
      <c r="D2" s="242">
        <v>3</v>
      </c>
      <c r="E2" s="232">
        <v>4</v>
      </c>
      <c r="F2" s="242">
        <v>5</v>
      </c>
      <c r="G2" s="242">
        <v>6</v>
      </c>
      <c r="H2" s="242">
        <v>7</v>
      </c>
      <c r="I2" s="242">
        <v>8</v>
      </c>
      <c r="J2" s="242">
        <v>9</v>
      </c>
      <c r="K2" s="242">
        <v>10</v>
      </c>
      <c r="L2" s="242">
        <v>11</v>
      </c>
      <c r="M2" s="242">
        <v>12</v>
      </c>
      <c r="N2" s="242">
        <v>13</v>
      </c>
      <c r="O2" s="242">
        <v>14</v>
      </c>
      <c r="P2" s="242">
        <v>15</v>
      </c>
      <c r="Q2" s="242">
        <v>16</v>
      </c>
      <c r="R2" s="242">
        <v>17</v>
      </c>
      <c r="S2" s="242">
        <v>18</v>
      </c>
      <c r="T2" s="242">
        <v>19</v>
      </c>
      <c r="U2" s="242">
        <v>20</v>
      </c>
      <c r="V2" s="242">
        <v>21</v>
      </c>
      <c r="W2" s="242">
        <v>22</v>
      </c>
      <c r="X2" s="242">
        <v>23</v>
      </c>
      <c r="Y2" s="242">
        <v>24</v>
      </c>
      <c r="Z2" s="242">
        <v>25</v>
      </c>
      <c r="AA2" s="113">
        <v>26</v>
      </c>
      <c r="AB2" s="113">
        <v>27</v>
      </c>
      <c r="AC2" s="242">
        <v>28</v>
      </c>
      <c r="AD2" s="242">
        <v>29</v>
      </c>
      <c r="AE2" s="242">
        <v>30</v>
      </c>
      <c r="AF2" s="16">
        <v>31</v>
      </c>
      <c r="AG2" s="347" t="s">
        <v>1</v>
      </c>
      <c r="AH2" s="349" t="s">
        <v>2</v>
      </c>
      <c r="AI2" s="344" t="s">
        <v>59</v>
      </c>
      <c r="AR2" s="351" t="s">
        <v>44</v>
      </c>
      <c r="AS2" s="353" t="s">
        <v>45</v>
      </c>
      <c r="AT2" s="339" t="s">
        <v>114</v>
      </c>
      <c r="AU2" s="341" t="s">
        <v>176</v>
      </c>
    </row>
    <row r="3" spans="1:49" ht="28.5">
      <c r="A3" s="231" t="s">
        <v>3</v>
      </c>
      <c r="B3" s="62" t="s">
        <v>114</v>
      </c>
      <c r="C3" s="62" t="s">
        <v>113</v>
      </c>
      <c r="D3" s="113" t="s">
        <v>115</v>
      </c>
      <c r="E3" s="154" t="s">
        <v>173</v>
      </c>
      <c r="F3" s="154" t="s">
        <v>111</v>
      </c>
      <c r="G3" s="62" t="s">
        <v>112</v>
      </c>
      <c r="H3" s="62" t="s">
        <v>113</v>
      </c>
      <c r="I3" s="62" t="s">
        <v>114</v>
      </c>
      <c r="J3" s="62" t="s">
        <v>113</v>
      </c>
      <c r="K3" s="113" t="s">
        <v>115</v>
      </c>
      <c r="L3" s="154" t="s">
        <v>173</v>
      </c>
      <c r="M3" s="154" t="s">
        <v>111</v>
      </c>
      <c r="N3" s="62" t="s">
        <v>112</v>
      </c>
      <c r="O3" s="62" t="s">
        <v>113</v>
      </c>
      <c r="P3" s="62" t="s">
        <v>114</v>
      </c>
      <c r="Q3" s="62" t="s">
        <v>113</v>
      </c>
      <c r="R3" s="113" t="s">
        <v>115</v>
      </c>
      <c r="S3" s="154" t="s">
        <v>173</v>
      </c>
      <c r="T3" s="154" t="s">
        <v>111</v>
      </c>
      <c r="U3" s="62" t="s">
        <v>112</v>
      </c>
      <c r="V3" s="62" t="s">
        <v>113</v>
      </c>
      <c r="W3" s="62" t="s">
        <v>114</v>
      </c>
      <c r="X3" s="62" t="s">
        <v>113</v>
      </c>
      <c r="Y3" s="113" t="s">
        <v>115</v>
      </c>
      <c r="Z3" s="154" t="s">
        <v>173</v>
      </c>
      <c r="AA3" s="154" t="s">
        <v>111</v>
      </c>
      <c r="AB3" s="62" t="s">
        <v>112</v>
      </c>
      <c r="AC3" s="62" t="s">
        <v>113</v>
      </c>
      <c r="AD3" s="62" t="s">
        <v>114</v>
      </c>
      <c r="AE3" s="62" t="s">
        <v>113</v>
      </c>
      <c r="AF3" s="113" t="s">
        <v>115</v>
      </c>
      <c r="AG3" s="348"/>
      <c r="AH3" s="350"/>
      <c r="AI3" s="345"/>
      <c r="AJ3" s="19" t="s">
        <v>4</v>
      </c>
      <c r="AK3" s="20" t="s">
        <v>60</v>
      </c>
      <c r="AL3" s="20" t="s">
        <v>187</v>
      </c>
      <c r="AM3" s="20" t="s">
        <v>61</v>
      </c>
      <c r="AN3" s="20" t="s">
        <v>62</v>
      </c>
      <c r="AO3" s="21" t="s">
        <v>63</v>
      </c>
      <c r="AR3" s="352"/>
      <c r="AS3" s="354"/>
      <c r="AT3" s="340"/>
      <c r="AU3" s="342"/>
    </row>
    <row r="4" spans="1:49" ht="28.5">
      <c r="A4" s="231" t="s">
        <v>178</v>
      </c>
      <c r="B4" s="113" t="s">
        <v>302</v>
      </c>
      <c r="C4" s="113" t="s">
        <v>299</v>
      </c>
      <c r="D4" s="113" t="s">
        <v>303</v>
      </c>
      <c r="E4" s="113" t="s">
        <v>303</v>
      </c>
      <c r="F4" s="113" t="s">
        <v>302</v>
      </c>
      <c r="G4" s="113" t="s">
        <v>303</v>
      </c>
      <c r="H4" s="113" t="s">
        <v>303</v>
      </c>
      <c r="I4" s="113" t="s">
        <v>302</v>
      </c>
      <c r="J4" s="113" t="s">
        <v>299</v>
      </c>
      <c r="K4" s="117" t="s">
        <v>303</v>
      </c>
      <c r="L4" s="113" t="s">
        <v>302</v>
      </c>
      <c r="M4" s="113" t="s">
        <v>295</v>
      </c>
      <c r="N4" s="113" t="s">
        <v>176</v>
      </c>
      <c r="O4" s="113" t="s">
        <v>303</v>
      </c>
      <c r="P4" s="113" t="s">
        <v>303</v>
      </c>
      <c r="Q4" s="113" t="s">
        <v>302</v>
      </c>
      <c r="R4" s="113" t="s">
        <v>44</v>
      </c>
      <c r="S4" s="117" t="s">
        <v>302</v>
      </c>
      <c r="T4" s="113" t="s">
        <v>302</v>
      </c>
      <c r="U4" s="113" t="s">
        <v>300</v>
      </c>
      <c r="V4" s="113" t="s">
        <v>303</v>
      </c>
      <c r="W4" s="113" t="s">
        <v>302</v>
      </c>
      <c r="X4" s="113" t="s">
        <v>302</v>
      </c>
      <c r="Y4" s="113" t="s">
        <v>300</v>
      </c>
      <c r="Z4" s="113" t="s">
        <v>300</v>
      </c>
      <c r="AA4" s="113" t="s">
        <v>303</v>
      </c>
      <c r="AB4" s="113" t="s">
        <v>303</v>
      </c>
      <c r="AC4" s="113" t="s">
        <v>302</v>
      </c>
      <c r="AD4" s="113" t="s">
        <v>176</v>
      </c>
      <c r="AE4" s="113" t="s">
        <v>45</v>
      </c>
      <c r="AF4" s="128"/>
      <c r="AG4" s="61"/>
      <c r="AH4" s="62"/>
      <c r="AI4" s="159"/>
      <c r="AJ4" s="23">
        <f>COUNTIFS($B$3:$AF$3,"s",B4:AF4,"s*")+COUNTIFS($B$3:$AF$3,"s",B4:AF4,"r*")+COUNTIFS($B$3:$AF$3,"s",B4:AF4,"al*")+COUNTIFS($B$3:$AF$3,"s",B4:AF4,"sch*")</f>
        <v>2</v>
      </c>
      <c r="AK4" s="37">
        <f t="shared" ref="AK4" si="0">COUNTIF(B4:AF4,"A")</f>
        <v>11</v>
      </c>
      <c r="AL4" s="24">
        <f>COUNTIF(C4:AI4,"B")</f>
        <v>0</v>
      </c>
      <c r="AM4" s="37">
        <f t="shared" ref="AM4" si="1">COUNTIF(B4:AF4,"C")</f>
        <v>11</v>
      </c>
      <c r="AN4" s="24">
        <f>COUNTIF(B4:AI4,"E")</f>
        <v>0</v>
      </c>
      <c r="AO4" s="25">
        <f t="shared" ref="AO4" si="2">COUNTIF(B4:AF4,"sh*")+COUNTIF(B4:AF4,"ro*")+COUNTIF(B4:AF4,"al*")+COUNTIF(B4:AF4,"sch*")</f>
        <v>8</v>
      </c>
      <c r="AR4" s="241">
        <f>COUNTIF($B$4:$AI$4,"A")</f>
        <v>11</v>
      </c>
      <c r="AS4" s="218">
        <f>COUNTIF($C$4:$AJ$4,"C")</f>
        <v>11</v>
      </c>
      <c r="AT4" s="218">
        <f>COUNTIF($B$4:$AI$4,"W")</f>
        <v>0</v>
      </c>
      <c r="AU4" s="220">
        <f>COUNTIF($B$4:$AI$4,"RO")</f>
        <v>7</v>
      </c>
    </row>
    <row r="5" spans="1:49" ht="28.5">
      <c r="A5" s="231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128"/>
      <c r="AG5" s="61"/>
      <c r="AH5" s="62"/>
      <c r="AI5" s="121"/>
      <c r="AJ5" s="23"/>
      <c r="AK5" s="40"/>
      <c r="AL5" s="40"/>
      <c r="AM5" s="40"/>
      <c r="AN5" s="41"/>
      <c r="AO5" s="42"/>
      <c r="AR5" s="241"/>
      <c r="AS5" s="219"/>
      <c r="AT5" s="225"/>
      <c r="AU5" s="221"/>
    </row>
    <row r="6" spans="1:49" ht="28.5">
      <c r="A6" s="122" t="s">
        <v>194</v>
      </c>
      <c r="B6" s="113" t="s">
        <v>299</v>
      </c>
      <c r="C6" s="113" t="s">
        <v>303</v>
      </c>
      <c r="D6" s="113" t="s">
        <v>303</v>
      </c>
      <c r="E6" s="113" t="s">
        <v>302</v>
      </c>
      <c r="F6" s="113" t="s">
        <v>302</v>
      </c>
      <c r="G6" s="113" t="s">
        <v>302</v>
      </c>
      <c r="H6" s="113" t="s">
        <v>302</v>
      </c>
      <c r="I6" s="117" t="s">
        <v>299</v>
      </c>
      <c r="J6" s="117" t="s">
        <v>302</v>
      </c>
      <c r="K6" s="113" t="s">
        <v>302</v>
      </c>
      <c r="L6" s="113" t="s">
        <v>304</v>
      </c>
      <c r="M6" s="113" t="s">
        <v>303</v>
      </c>
      <c r="N6" s="113" t="s">
        <v>303</v>
      </c>
      <c r="O6" s="113" t="s">
        <v>44</v>
      </c>
      <c r="P6" s="113" t="s">
        <v>44</v>
      </c>
      <c r="Q6" s="113" t="s">
        <v>299</v>
      </c>
      <c r="R6" s="113" t="s">
        <v>303</v>
      </c>
      <c r="S6" s="117" t="s">
        <v>303</v>
      </c>
      <c r="T6" s="113" t="s">
        <v>303</v>
      </c>
      <c r="U6" s="113" t="s">
        <v>302</v>
      </c>
      <c r="V6" s="113" t="s">
        <v>286</v>
      </c>
      <c r="W6" s="113" t="s">
        <v>286</v>
      </c>
      <c r="X6" s="113" t="s">
        <v>303</v>
      </c>
      <c r="Y6" s="113" t="s">
        <v>44</v>
      </c>
      <c r="Z6" s="113">
        <v>12</v>
      </c>
      <c r="AA6" s="113" t="s">
        <v>302</v>
      </c>
      <c r="AB6" s="113" t="s">
        <v>176</v>
      </c>
      <c r="AC6" s="113" t="s">
        <v>300</v>
      </c>
      <c r="AD6" s="113" t="s">
        <v>330</v>
      </c>
      <c r="AE6" s="113" t="s">
        <v>176</v>
      </c>
      <c r="AF6" s="128"/>
      <c r="AG6" s="61"/>
      <c r="AH6" s="62"/>
      <c r="AI6" s="182"/>
      <c r="AJ6" s="23">
        <f>COUNTIFS($B$3:$AF$3,"s",B6:AF6,"s*")+COUNTIFS($B$3:$AF$3,"s",B6:AF6,"r*")+COUNTIFS($B$3:$AF$3,"s",B6:AF6,"al*")+COUNTIFS($B$3:$AF$3,"s",B6:AF6,"sch*")</f>
        <v>0</v>
      </c>
      <c r="AK6" s="45">
        <f>COUNTIF(B6:AF6,"A")</f>
        <v>12</v>
      </c>
      <c r="AL6" s="24">
        <f>COUNTIF(C6:AI6,"B")</f>
        <v>1</v>
      </c>
      <c r="AM6" s="45">
        <f>COUNTIF(B6:AF6,"C")</f>
        <v>8</v>
      </c>
      <c r="AN6" s="24">
        <f>COUNTIF(B6:AI6,"E")</f>
        <v>0</v>
      </c>
      <c r="AO6" s="25">
        <f>COUNTIF(B6:AF6,"sh*")+COUNTIF(B6:AF6,"ro*")+COUNTIF(B6:AF6,"al*")+COUNTIF(B6:AF6,"sch*")</f>
        <v>8</v>
      </c>
      <c r="AR6" s="241">
        <f>COUNTIF($B$6:$AI$6,"A")</f>
        <v>12</v>
      </c>
      <c r="AS6" s="218">
        <f>COUNTIF($C$6:$AJ$6,"C")</f>
        <v>8</v>
      </c>
      <c r="AT6" s="218">
        <f>COUNTIF($B$6:$AI$6,"W")</f>
        <v>0</v>
      </c>
      <c r="AU6" s="220">
        <f>COUNTIF($B$6:$AI$6,"RO")</f>
        <v>6</v>
      </c>
    </row>
    <row r="7" spans="1:49" ht="28.5">
      <c r="A7" s="122" t="s">
        <v>179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128"/>
      <c r="AG7" s="61"/>
      <c r="AH7" s="62"/>
      <c r="AI7" s="114"/>
      <c r="AJ7" s="46"/>
      <c r="AK7" s="47"/>
      <c r="AL7" s="47"/>
      <c r="AM7" s="47"/>
      <c r="AN7" s="48"/>
      <c r="AO7" s="49"/>
      <c r="AR7" s="241"/>
      <c r="AS7" s="219"/>
      <c r="AT7" s="225"/>
      <c r="AU7" s="221"/>
      <c r="AW7" s="11" t="s">
        <v>301</v>
      </c>
    </row>
    <row r="8" spans="1:49" ht="28.5">
      <c r="A8" s="122" t="s">
        <v>180</v>
      </c>
      <c r="B8" s="113" t="s">
        <v>303</v>
      </c>
      <c r="C8" s="113" t="s">
        <v>302</v>
      </c>
      <c r="D8" s="113" t="s">
        <v>299</v>
      </c>
      <c r="E8" s="113" t="s">
        <v>303</v>
      </c>
      <c r="F8" s="117" t="s">
        <v>303</v>
      </c>
      <c r="G8" s="113" t="s">
        <v>302</v>
      </c>
      <c r="H8" s="117" t="s">
        <v>303</v>
      </c>
      <c r="I8" s="113" t="s">
        <v>303</v>
      </c>
      <c r="J8" s="117" t="s">
        <v>300</v>
      </c>
      <c r="K8" s="117" t="s">
        <v>303</v>
      </c>
      <c r="L8" s="113" t="s">
        <v>303</v>
      </c>
      <c r="M8" s="113" t="s">
        <v>302</v>
      </c>
      <c r="N8" s="113" t="s">
        <v>302</v>
      </c>
      <c r="O8" s="113" t="s">
        <v>300</v>
      </c>
      <c r="P8" s="113" t="s">
        <v>303</v>
      </c>
      <c r="Q8" s="113" t="s">
        <v>303</v>
      </c>
      <c r="R8" s="113" t="s">
        <v>302</v>
      </c>
      <c r="S8" s="117" t="s">
        <v>302</v>
      </c>
      <c r="T8" s="113" t="s">
        <v>302</v>
      </c>
      <c r="U8" s="113" t="s">
        <v>302</v>
      </c>
      <c r="V8" s="113" t="s">
        <v>300</v>
      </c>
      <c r="W8" s="113" t="s">
        <v>45</v>
      </c>
      <c r="X8" s="113" t="s">
        <v>176</v>
      </c>
      <c r="Y8" s="113" t="s">
        <v>303</v>
      </c>
      <c r="Z8" s="113" t="s">
        <v>302</v>
      </c>
      <c r="AA8" s="113" t="s">
        <v>300</v>
      </c>
      <c r="AB8" s="113" t="s">
        <v>176</v>
      </c>
      <c r="AC8" s="113" t="s">
        <v>45</v>
      </c>
      <c r="AD8" s="113" t="s">
        <v>333</v>
      </c>
      <c r="AE8" s="113" t="s">
        <v>44</v>
      </c>
      <c r="AF8" s="128"/>
      <c r="AG8" s="61"/>
      <c r="AH8" s="62"/>
      <c r="AI8" s="113"/>
      <c r="AJ8" s="23">
        <f>COUNTIFS($B$3:$AF$3,"s",B8:AF8,"s*")+COUNTIFS($B$3:$AF$3,"s",B8:AF8,"r*")+COUNTIFS($B$3:$AF$3,"s",B8:AF8,"al*")+COUNTIFS($B$3:$AF$3,"s",B8:AF8,"sch*")</f>
        <v>1</v>
      </c>
      <c r="AK8" s="45">
        <f>COUNTIF(B8:AF8,"A")</f>
        <v>10</v>
      </c>
      <c r="AL8" s="24">
        <f>COUNTIF(C8:AI8,"B")</f>
        <v>0</v>
      </c>
      <c r="AM8" s="45">
        <f>COUNTIF(B8:AF8,"C")</f>
        <v>13</v>
      </c>
      <c r="AN8" s="24">
        <f>COUNTIF(B8:AI8,"E")</f>
        <v>0</v>
      </c>
      <c r="AO8" s="25">
        <f>COUNTIF(B8:AF8,"sh*")+COUNTIF(B8:AF8,"ro*")+COUNTIF(B8:AF8,"al*")+COUNTIF(B8:AF8,"sch*")</f>
        <v>7</v>
      </c>
      <c r="AR8" s="241">
        <f>COUNTIF($B$8:$AI$8,"A")</f>
        <v>10</v>
      </c>
      <c r="AS8" s="218">
        <f>COUNTIF($C$8:$AJ$8,"C")</f>
        <v>12</v>
      </c>
      <c r="AT8" s="218">
        <f>COUNTIF($B$8:$AI$8,"W")</f>
        <v>0</v>
      </c>
      <c r="AU8" s="220">
        <f>COUNTIF($B$8:$AI$8,"RO")</f>
        <v>7</v>
      </c>
    </row>
    <row r="9" spans="1:49" ht="28.5">
      <c r="A9" s="122" t="s">
        <v>181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128"/>
      <c r="AG9" s="61"/>
      <c r="AH9" s="62"/>
      <c r="AI9" s="114"/>
      <c r="AJ9" s="23"/>
      <c r="AK9" s="45"/>
      <c r="AL9" s="24"/>
      <c r="AM9" s="45"/>
      <c r="AN9" s="24"/>
      <c r="AO9" s="25"/>
      <c r="AR9" s="241"/>
      <c r="AS9" s="219"/>
      <c r="AT9" s="225"/>
      <c r="AU9" s="221"/>
    </row>
    <row r="10" spans="1:49" ht="28.5">
      <c r="A10" s="122" t="s">
        <v>177</v>
      </c>
      <c r="B10" s="113" t="s">
        <v>302</v>
      </c>
      <c r="C10" s="113" t="s">
        <v>299</v>
      </c>
      <c r="D10" s="113" t="s">
        <v>302</v>
      </c>
      <c r="E10" s="113" t="s">
        <v>302</v>
      </c>
      <c r="F10" s="113" t="s">
        <v>303</v>
      </c>
      <c r="G10" s="113" t="s">
        <v>303</v>
      </c>
      <c r="H10" s="117" t="s">
        <v>302</v>
      </c>
      <c r="I10" s="113" t="s">
        <v>300</v>
      </c>
      <c r="J10" s="113" t="s">
        <v>303</v>
      </c>
      <c r="K10" s="113" t="s">
        <v>302</v>
      </c>
      <c r="L10" s="113" t="s">
        <v>302</v>
      </c>
      <c r="M10" s="113" t="s">
        <v>302</v>
      </c>
      <c r="N10" s="113" t="s">
        <v>286</v>
      </c>
      <c r="O10" s="113" t="s">
        <v>288</v>
      </c>
      <c r="P10" s="113" t="s">
        <v>289</v>
      </c>
      <c r="Q10" s="113" t="s">
        <v>290</v>
      </c>
      <c r="R10" s="113" t="s">
        <v>291</v>
      </c>
      <c r="S10" s="117" t="s">
        <v>292</v>
      </c>
      <c r="T10" s="113" t="s">
        <v>286</v>
      </c>
      <c r="U10" s="113" t="s">
        <v>303</v>
      </c>
      <c r="V10" s="116" t="s">
        <v>302</v>
      </c>
      <c r="W10" s="113" t="s">
        <v>176</v>
      </c>
      <c r="X10" s="113" t="s">
        <v>45</v>
      </c>
      <c r="Y10" s="113" t="s">
        <v>302</v>
      </c>
      <c r="Z10" s="123" t="s">
        <v>44</v>
      </c>
      <c r="AA10" s="123" t="s">
        <v>300</v>
      </c>
      <c r="AB10" s="113" t="s">
        <v>44</v>
      </c>
      <c r="AC10" s="123" t="s">
        <v>45</v>
      </c>
      <c r="AD10" s="113" t="s">
        <v>329</v>
      </c>
      <c r="AE10" s="113" t="s">
        <v>176</v>
      </c>
      <c r="AF10" s="128"/>
      <c r="AG10" s="61"/>
      <c r="AH10" s="62"/>
      <c r="AI10" s="114"/>
      <c r="AJ10" s="23">
        <f>COUNTIFS($B$3:$AF$3,"s",B10:AF10,"s*")+COUNTIFS($B$3:$AF$3,"s",B10:AF10,"r*")+COUNTIFS($B$3:$AF$3,"s",B10:AF10,"al*")+COUNTIFS($B$3:$AF$3,"s",B10:AF10,"sch*")</f>
        <v>3</v>
      </c>
      <c r="AK10" s="45">
        <f>COUNTIF(B10:AF10,"A")</f>
        <v>11</v>
      </c>
      <c r="AL10" s="24">
        <f>COUNTIF(C10:AI10,"B")</f>
        <v>0</v>
      </c>
      <c r="AM10" s="45">
        <f>COUNTIF(B10:AF10,"C")</f>
        <v>7</v>
      </c>
      <c r="AN10" s="24">
        <f>COUNTIF(B10:AI10,"E")</f>
        <v>0</v>
      </c>
      <c r="AO10" s="25">
        <f>COUNTIF(B10:AF10,"sh*")+COUNTIF(B10:AF10,"ro*")+COUNTIF(B10:AF10,"al*")+COUNTIF(B10:AF10,"sch*")</f>
        <v>12</v>
      </c>
      <c r="AR10" s="222">
        <f>COUNTIF($B$10:$AI$10,"A")</f>
        <v>11</v>
      </c>
      <c r="AS10" s="223">
        <f>COUNTIF($C$10:$AJ$10,"C")</f>
        <v>7</v>
      </c>
      <c r="AT10" s="228">
        <f>COUNTIF($B$10:$AI$10,"W")</f>
        <v>0</v>
      </c>
      <c r="AU10" s="224">
        <f>COUNTIF($B$10:$AI$10,"RO")</f>
        <v>5</v>
      </c>
    </row>
    <row r="11" spans="1:49" ht="28.5">
      <c r="A11" s="122" t="s">
        <v>181</v>
      </c>
      <c r="B11" s="113"/>
      <c r="C11" s="113"/>
      <c r="D11" s="113"/>
      <c r="E11" s="113"/>
      <c r="F11" s="113"/>
      <c r="G11" s="113"/>
      <c r="H11" s="113"/>
      <c r="I11" s="115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/>
      <c r="Y11" s="113"/>
      <c r="Z11" s="113"/>
      <c r="AA11" s="113"/>
      <c r="AB11" s="113"/>
      <c r="AC11" s="123"/>
      <c r="AD11" s="113" t="s">
        <v>334</v>
      </c>
      <c r="AE11" s="113"/>
      <c r="AF11" s="128"/>
      <c r="AG11" s="61"/>
      <c r="AH11" s="62"/>
      <c r="AI11" s="114"/>
      <c r="AJ11" s="23"/>
      <c r="AK11" s="45"/>
      <c r="AL11" s="24"/>
      <c r="AM11" s="45"/>
      <c r="AN11" s="24"/>
      <c r="AO11" s="25"/>
      <c r="AR11" s="222"/>
      <c r="AS11" s="226"/>
      <c r="AT11" s="229"/>
      <c r="AU11" s="227"/>
    </row>
    <row r="12" spans="1:49" ht="28.5">
      <c r="A12" s="122" t="s">
        <v>185</v>
      </c>
      <c r="B12" s="113" t="s">
        <v>303</v>
      </c>
      <c r="C12" s="113" t="s">
        <v>303</v>
      </c>
      <c r="D12" s="113" t="s">
        <v>302</v>
      </c>
      <c r="E12" s="113" t="s">
        <v>288</v>
      </c>
      <c r="F12" s="113" t="s">
        <v>289</v>
      </c>
      <c r="G12" s="113" t="s">
        <v>290</v>
      </c>
      <c r="H12" s="117" t="s">
        <v>293</v>
      </c>
      <c r="I12" s="117" t="s">
        <v>302</v>
      </c>
      <c r="J12" s="117" t="s">
        <v>44</v>
      </c>
      <c r="K12" s="117" t="s">
        <v>299</v>
      </c>
      <c r="L12" s="113" t="s">
        <v>303</v>
      </c>
      <c r="M12" s="113" t="s">
        <v>303</v>
      </c>
      <c r="N12" s="113" t="s">
        <v>302</v>
      </c>
      <c r="O12" s="113" t="s">
        <v>303</v>
      </c>
      <c r="P12" s="113" t="s">
        <v>302</v>
      </c>
      <c r="Q12" s="113" t="s">
        <v>44</v>
      </c>
      <c r="R12" s="113" t="s">
        <v>300</v>
      </c>
      <c r="S12" s="113" t="s">
        <v>303</v>
      </c>
      <c r="T12" s="113" t="s">
        <v>303</v>
      </c>
      <c r="U12" s="113" t="s">
        <v>303</v>
      </c>
      <c r="V12" s="116" t="s">
        <v>303</v>
      </c>
      <c r="W12" s="113" t="s">
        <v>302</v>
      </c>
      <c r="X12" s="113" t="s">
        <v>44</v>
      </c>
      <c r="Y12" s="113" t="s">
        <v>300</v>
      </c>
      <c r="Z12" s="113" t="s">
        <v>176</v>
      </c>
      <c r="AA12" s="113" t="s">
        <v>303</v>
      </c>
      <c r="AB12" s="113" t="s">
        <v>333</v>
      </c>
      <c r="AC12" s="113" t="s">
        <v>44</v>
      </c>
      <c r="AD12" s="113" t="s">
        <v>176</v>
      </c>
      <c r="AE12" s="113" t="s">
        <v>45</v>
      </c>
      <c r="AF12" s="128"/>
      <c r="AG12" s="61"/>
      <c r="AH12" s="62"/>
      <c r="AI12" s="114"/>
      <c r="AJ12" s="23">
        <f>COUNTIFS($B$3:$AF$3,"s",B12:AF12,"s*")+COUNTIFS($B$3:$AF$3,"s",B12:AF12,"r*")+COUNTIFS($B$3:$AF$3,"s",B12:AF12,"al*")+COUNTIFS($B$3:$AF$3,"s",B12:AF12,"sch*")</f>
        <v>3</v>
      </c>
      <c r="AK12" s="45">
        <f>COUNTIF(B12:AF12,"A")</f>
        <v>9</v>
      </c>
      <c r="AL12" s="24">
        <f>COUNTIF(C12:AI12,"B")</f>
        <v>0</v>
      </c>
      <c r="AM12" s="45">
        <f>COUNTIF(B12:AF12,"C")</f>
        <v>12</v>
      </c>
      <c r="AN12" s="24">
        <f>COUNTIF(B12:AI12,"E")</f>
        <v>0</v>
      </c>
      <c r="AO12" s="25">
        <f>COUNTIF(B12:AF12,"sh*")+COUNTIF(B12:AF12,"ro*")+COUNTIF(B12:AF12,"al*")+COUNTIF(B12:AF12,"sch*")</f>
        <v>9</v>
      </c>
    </row>
    <row r="13" spans="1:49" ht="28.5">
      <c r="A13" s="122" t="s">
        <v>181</v>
      </c>
      <c r="B13" s="113"/>
      <c r="C13" s="113"/>
      <c r="D13" s="113"/>
      <c r="E13" s="113"/>
      <c r="F13" s="117"/>
      <c r="G13" s="113"/>
      <c r="H13" s="117"/>
      <c r="I13" s="115"/>
      <c r="J13" s="113"/>
      <c r="K13" s="113"/>
      <c r="L13" s="113"/>
      <c r="M13" s="160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23"/>
      <c r="AD13" s="113"/>
      <c r="AE13" s="113"/>
      <c r="AF13" s="128"/>
      <c r="AG13" s="61"/>
      <c r="AH13" s="62"/>
      <c r="AI13" s="114"/>
      <c r="AJ13" s="23"/>
      <c r="AK13" s="45"/>
      <c r="AL13" s="24"/>
      <c r="AM13" s="45"/>
      <c r="AN13" s="24"/>
      <c r="AO13" s="25"/>
    </row>
    <row r="14" spans="1:49" ht="28.5">
      <c r="A14" s="122" t="s">
        <v>182</v>
      </c>
      <c r="B14" s="113"/>
      <c r="C14" s="113"/>
      <c r="D14" s="113"/>
      <c r="E14" s="113"/>
      <c r="F14" s="113"/>
      <c r="G14" s="113"/>
      <c r="H14" s="113"/>
      <c r="I14" s="115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6"/>
      <c r="W14" s="113"/>
      <c r="X14" s="113"/>
      <c r="Y14" s="113"/>
      <c r="Z14" s="113"/>
      <c r="AA14" s="113"/>
      <c r="AB14" s="113"/>
      <c r="AC14" s="123"/>
      <c r="AD14" s="113"/>
      <c r="AE14" s="113"/>
      <c r="AF14" s="128"/>
      <c r="AG14" s="61"/>
      <c r="AH14" s="62"/>
      <c r="AI14" s="114"/>
      <c r="AJ14" s="23">
        <f t="shared" ref="AJ14" si="3">COUNTIFS($B$3:$AF$3,"s",B14:AF14,"s*")+COUNTIFS($B$3:$AF$3,"s",B14:AF14,"r*")+COUNTIFS($B$3:$AF$3,"s",B14:AF14,"al*")+COUNTIFS($B$3:$AF$3,"s",B14:AF14,"sch*")</f>
        <v>0</v>
      </c>
      <c r="AK14" s="45">
        <f t="shared" ref="AK14" si="4">COUNTIF(B14:AF14,"A")</f>
        <v>0</v>
      </c>
      <c r="AL14" s="24">
        <f t="shared" ref="AL14" si="5">COUNTIF(C14:AI14,"SPM")</f>
        <v>0</v>
      </c>
      <c r="AM14" s="45">
        <f t="shared" ref="AM14" si="6">COUNTIF(B14:AF14,"C")</f>
        <v>0</v>
      </c>
      <c r="AN14" s="24">
        <f t="shared" ref="AN14" si="7">COUNTIF(B14:AI14,"E")</f>
        <v>0</v>
      </c>
      <c r="AO14" s="25">
        <f t="shared" ref="AO14" si="8">COUNTIF(B14:AF14,"sh*")+COUNTIF(B14:AF14,"ro*")+COUNTIF(B14:AF14,"al*")+COUNTIF(B14:AF14,"sch*")</f>
        <v>0</v>
      </c>
    </row>
    <row r="15" spans="1:49" ht="28.5">
      <c r="A15" s="122"/>
      <c r="B15" s="113"/>
      <c r="C15" s="113"/>
      <c r="D15" s="113"/>
      <c r="E15" s="113"/>
      <c r="F15" s="113"/>
      <c r="G15" s="113"/>
      <c r="H15" s="113"/>
      <c r="I15" s="115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6"/>
      <c r="W15" s="113"/>
      <c r="X15" s="113"/>
      <c r="Y15" s="113"/>
      <c r="Z15" s="113"/>
      <c r="AA15" s="113"/>
      <c r="AB15" s="113"/>
      <c r="AC15" s="123"/>
      <c r="AD15" s="113"/>
      <c r="AE15" s="113"/>
      <c r="AF15" s="128"/>
      <c r="AG15" s="61"/>
      <c r="AH15" s="62"/>
      <c r="AI15" s="114"/>
      <c r="AJ15" s="23"/>
      <c r="AK15" s="133"/>
      <c r="AL15" s="133"/>
      <c r="AM15" s="133"/>
      <c r="AN15" s="133"/>
      <c r="AO15" s="133"/>
    </row>
    <row r="16" spans="1:49" ht="28.5">
      <c r="A16" s="122"/>
      <c r="B16" s="113"/>
      <c r="C16" s="113"/>
      <c r="D16" s="113"/>
      <c r="E16" s="113"/>
      <c r="F16" s="120"/>
      <c r="G16" s="120"/>
      <c r="H16" s="113"/>
      <c r="I16" s="113"/>
      <c r="J16" s="113"/>
      <c r="K16" s="116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28"/>
      <c r="AG16" s="61"/>
      <c r="AH16" s="62"/>
      <c r="AI16" s="242"/>
      <c r="AJ16" s="28"/>
      <c r="AK16" s="29"/>
      <c r="AL16" s="29"/>
      <c r="AM16" s="29"/>
      <c r="AN16" s="30"/>
      <c r="AO16" s="31"/>
    </row>
    <row r="17" spans="1:44" ht="28.5">
      <c r="A17" s="122" t="s">
        <v>174</v>
      </c>
      <c r="B17" s="113" t="s">
        <v>304</v>
      </c>
      <c r="C17" s="117" t="s">
        <v>302</v>
      </c>
      <c r="D17" s="118" t="s">
        <v>294</v>
      </c>
      <c r="E17" s="118" t="s">
        <v>294</v>
      </c>
      <c r="F17" s="118" t="s">
        <v>25</v>
      </c>
      <c r="G17" s="113" t="s">
        <v>304</v>
      </c>
      <c r="H17" s="118" t="s">
        <v>294</v>
      </c>
      <c r="I17" s="117" t="s">
        <v>303</v>
      </c>
      <c r="J17" s="113" t="s">
        <v>304</v>
      </c>
      <c r="K17" s="118" t="s">
        <v>294</v>
      </c>
      <c r="L17" s="266" t="s">
        <v>196</v>
      </c>
      <c r="M17" s="116" t="s">
        <v>304</v>
      </c>
      <c r="N17" s="116" t="s">
        <v>304</v>
      </c>
      <c r="O17" s="116" t="s">
        <v>302</v>
      </c>
      <c r="P17" s="118" t="s">
        <v>294</v>
      </c>
      <c r="Q17" s="113" t="s">
        <v>303</v>
      </c>
      <c r="R17" s="113" t="s">
        <v>303</v>
      </c>
      <c r="S17" s="116" t="s">
        <v>304</v>
      </c>
      <c r="T17" s="113" t="s">
        <v>304</v>
      </c>
      <c r="U17" s="118" t="s">
        <v>294</v>
      </c>
      <c r="V17" s="113" t="s">
        <v>302</v>
      </c>
      <c r="W17" s="116" t="s">
        <v>304</v>
      </c>
      <c r="X17" s="118" t="s">
        <v>294</v>
      </c>
      <c r="Y17" s="116" t="s">
        <v>45</v>
      </c>
      <c r="Z17" s="113" t="s">
        <v>45</v>
      </c>
      <c r="AA17" s="113" t="s">
        <v>302</v>
      </c>
      <c r="AB17" s="215" t="s">
        <v>302</v>
      </c>
      <c r="AC17" s="118" t="s">
        <v>294</v>
      </c>
      <c r="AD17" s="118" t="s">
        <v>294</v>
      </c>
      <c r="AE17" s="113" t="s">
        <v>44</v>
      </c>
      <c r="AF17" s="114"/>
      <c r="AG17" s="61"/>
      <c r="AH17" s="62"/>
      <c r="AI17" s="121"/>
      <c r="AJ17" s="23">
        <f>COUNTIFS($B$3:$AF$3,"s",B17:AF17,"s*")+COUNTIFS($B$3:$AF$3,"s",B17:AF17,"r*")+COUNTIFS($B$3:$AF$3,"s",B17:AF17,"al*")+COUNTIFS($B$3:$AF$3,"s",B17:AF17,"sch*")</f>
        <v>0</v>
      </c>
      <c r="AK17" s="24">
        <f t="shared" ref="AK17" si="9">COUNTIF(B17:AF17,"A")</f>
        <v>6</v>
      </c>
      <c r="AL17" s="24">
        <f>COUNTIF(C17:AI17,"B")</f>
        <v>7</v>
      </c>
      <c r="AM17" s="24">
        <f t="shared" ref="AM17" si="10">COUNTIF(B17:AF17,"C")</f>
        <v>5</v>
      </c>
      <c r="AN17" s="24">
        <f>COUNTIF(B17:AI17,"E")</f>
        <v>0</v>
      </c>
      <c r="AO17" s="25">
        <f t="shared" ref="AO17" si="11">COUNTIF(B17:AF17,"sh*")+COUNTIF(B17:AF17,"ro*")+COUNTIF(B17:AF17,"al*")+COUNTIF(B17:AF17,"sch*")</f>
        <v>0</v>
      </c>
    </row>
    <row r="18" spans="1:44" ht="28.5">
      <c r="A18" s="122" t="s">
        <v>183</v>
      </c>
      <c r="B18" s="113"/>
      <c r="C18" s="113"/>
      <c r="D18" s="199"/>
      <c r="E18" s="113"/>
      <c r="F18" s="113"/>
      <c r="G18" s="120"/>
      <c r="H18" s="117"/>
      <c r="I18" s="230"/>
      <c r="J18" s="117"/>
      <c r="K18" s="117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28"/>
      <c r="AG18" s="61"/>
      <c r="AH18" s="62"/>
      <c r="AI18" s="242"/>
      <c r="AJ18" s="28"/>
      <c r="AK18" s="29"/>
      <c r="AL18" s="29"/>
      <c r="AM18" s="29"/>
      <c r="AN18" s="30"/>
      <c r="AO18" s="31"/>
    </row>
    <row r="19" spans="1:44" ht="28.5">
      <c r="A19" s="122" t="s">
        <v>287</v>
      </c>
      <c r="B19" s="114" t="s">
        <v>296</v>
      </c>
      <c r="C19" s="113" t="s">
        <v>304</v>
      </c>
      <c r="D19" s="113" t="s">
        <v>304</v>
      </c>
      <c r="E19" s="113" t="s">
        <v>304</v>
      </c>
      <c r="F19" s="113" t="s">
        <v>304</v>
      </c>
      <c r="G19" s="118" t="s">
        <v>25</v>
      </c>
      <c r="H19" s="116" t="s">
        <v>304</v>
      </c>
      <c r="I19" s="235" t="s">
        <v>304</v>
      </c>
      <c r="J19" s="235" t="s">
        <v>303</v>
      </c>
      <c r="K19" s="116" t="s">
        <v>304</v>
      </c>
      <c r="L19" s="118" t="s">
        <v>25</v>
      </c>
      <c r="M19" s="114" t="s">
        <v>296</v>
      </c>
      <c r="N19" s="116" t="s">
        <v>303</v>
      </c>
      <c r="O19" s="116" t="s">
        <v>304</v>
      </c>
      <c r="P19" s="113" t="s">
        <v>304</v>
      </c>
      <c r="Q19" s="116" t="s">
        <v>304</v>
      </c>
      <c r="R19" s="116" t="s">
        <v>304</v>
      </c>
      <c r="S19" s="114" t="s">
        <v>296</v>
      </c>
      <c r="T19" s="266" t="s">
        <v>297</v>
      </c>
      <c r="U19" s="116" t="s">
        <v>304</v>
      </c>
      <c r="V19" s="116" t="s">
        <v>304</v>
      </c>
      <c r="W19" s="116" t="s">
        <v>303</v>
      </c>
      <c r="X19" s="116" t="s">
        <v>304</v>
      </c>
      <c r="Y19" s="116" t="s">
        <v>304</v>
      </c>
      <c r="Z19" s="114" t="s">
        <v>296</v>
      </c>
      <c r="AA19" s="113" t="s">
        <v>304</v>
      </c>
      <c r="AB19" s="116" t="s">
        <v>304</v>
      </c>
      <c r="AC19" s="215" t="s">
        <v>304</v>
      </c>
      <c r="AD19" s="113" t="s">
        <v>44</v>
      </c>
      <c r="AE19" s="117" t="s">
        <v>304</v>
      </c>
      <c r="AF19" s="118"/>
      <c r="AG19" s="61"/>
      <c r="AH19" s="62"/>
      <c r="AI19" s="242"/>
      <c r="AJ19" s="64"/>
      <c r="AK19" s="65"/>
      <c r="AL19" s="65"/>
      <c r="AM19" s="65"/>
      <c r="AN19" s="66"/>
      <c r="AO19" s="132"/>
    </row>
    <row r="20" spans="1:44" ht="28.5">
      <c r="A20" s="122" t="s">
        <v>167</v>
      </c>
      <c r="B20" s="113"/>
      <c r="C20" s="113"/>
      <c r="D20" s="113"/>
      <c r="E20" s="113"/>
      <c r="F20" s="113"/>
      <c r="G20" s="120"/>
      <c r="H20" s="117"/>
      <c r="I20" s="230"/>
      <c r="J20" s="117"/>
      <c r="K20" s="117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28"/>
      <c r="AG20" s="61"/>
      <c r="AH20" s="62"/>
      <c r="AI20" s="242"/>
      <c r="AJ20" s="64"/>
      <c r="AK20" s="65"/>
      <c r="AL20" s="65"/>
      <c r="AM20" s="65"/>
      <c r="AN20" s="66"/>
      <c r="AO20" s="132"/>
    </row>
    <row r="21" spans="1:44" ht="28.5">
      <c r="A21" s="122" t="s">
        <v>77</v>
      </c>
      <c r="B21" s="113"/>
      <c r="C21" s="113"/>
      <c r="D21" s="113"/>
      <c r="E21" s="113"/>
      <c r="F21" s="117"/>
      <c r="G21" s="113"/>
      <c r="H21" s="117"/>
      <c r="I21" s="117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7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28"/>
      <c r="AG21" s="61"/>
      <c r="AH21" s="62"/>
      <c r="AI21" s="113"/>
      <c r="AJ21" s="23">
        <f>COUNTIFS($B$3:$AF$3,"s",B21:AF21,"s*")+COUNTIFS($B$3:$AF$3,"s",B21:AF21,"r*")+COUNTIFS($B$3:$AF$3,"s",B21:AF21,"al*")+COUNTIFS($B$3:$AF$3,"s",B21:AF21,"sch*")</f>
        <v>0</v>
      </c>
      <c r="AK21" s="45">
        <f>COUNTIF(B21:AF21,"A")</f>
        <v>0</v>
      </c>
      <c r="AL21" s="24">
        <f>COUNTIF(C21:AI21,"SPM")</f>
        <v>0</v>
      </c>
      <c r="AM21" s="45">
        <f>COUNTIF(B21:AF21,"C")</f>
        <v>0</v>
      </c>
      <c r="AN21" s="24">
        <f>COUNTIF(B21:AI21,"E")</f>
        <v>0</v>
      </c>
      <c r="AO21" s="25">
        <f>COUNTIF(B21:AF21,"sh*")+COUNTIF(B21:AF21,"ro*")+COUNTIF(B21:AF21,"al*")+COUNTIF(B21:AF21,"sch*")</f>
        <v>0</v>
      </c>
      <c r="AP21" s="55"/>
      <c r="AQ21" s="55"/>
      <c r="AR21" s="55"/>
    </row>
    <row r="22" spans="1:44" ht="28.5">
      <c r="A22" s="125" t="s">
        <v>8</v>
      </c>
      <c r="B22" s="113"/>
      <c r="C22" s="113"/>
      <c r="D22" s="113"/>
      <c r="E22" s="113"/>
      <c r="F22" s="113"/>
      <c r="G22" s="113"/>
      <c r="H22" s="117"/>
      <c r="I22" s="230"/>
      <c r="J22" s="117"/>
      <c r="K22" s="117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28"/>
      <c r="AG22" s="61"/>
      <c r="AH22" s="62"/>
      <c r="AI22" s="113"/>
      <c r="AJ22" s="46"/>
      <c r="AK22" s="47"/>
      <c r="AL22" s="47"/>
      <c r="AM22" s="47"/>
      <c r="AN22" s="48"/>
      <c r="AO22" s="49"/>
      <c r="AP22" s="55"/>
      <c r="AQ22" s="55"/>
      <c r="AR22" s="55"/>
    </row>
    <row r="23" spans="1:44" ht="28.5">
      <c r="A23" s="236"/>
      <c r="B23" s="114"/>
      <c r="C23" s="114"/>
      <c r="D23" s="113" t="s">
        <v>298</v>
      </c>
      <c r="E23" s="114"/>
      <c r="F23" s="114"/>
      <c r="G23" s="114"/>
      <c r="H23" s="113" t="s">
        <v>298</v>
      </c>
      <c r="I23" s="118"/>
      <c r="J23" s="118"/>
      <c r="K23" s="113" t="s">
        <v>298</v>
      </c>
      <c r="L23" s="113" t="s">
        <v>298</v>
      </c>
      <c r="M23" s="117"/>
      <c r="N23" s="118"/>
      <c r="O23" s="118"/>
      <c r="P23" s="113" t="s">
        <v>298</v>
      </c>
      <c r="Q23" s="116"/>
      <c r="R23" s="118"/>
      <c r="S23" s="117"/>
      <c r="T23" s="113" t="s">
        <v>298</v>
      </c>
      <c r="U23" s="116"/>
      <c r="V23" s="113"/>
      <c r="W23" s="113" t="s">
        <v>298</v>
      </c>
      <c r="X23" s="113"/>
      <c r="Y23" s="113"/>
      <c r="Z23" s="116"/>
      <c r="AA23" s="118"/>
      <c r="AB23" s="118"/>
      <c r="AC23" s="113" t="s">
        <v>298</v>
      </c>
      <c r="AD23" s="118"/>
      <c r="AE23" s="116"/>
      <c r="AF23" s="215"/>
      <c r="AG23" s="61"/>
      <c r="AH23" s="126"/>
      <c r="AI23" s="113"/>
      <c r="AJ23" s="23"/>
      <c r="AK23" s="45"/>
      <c r="AL23" s="24"/>
      <c r="AM23" s="45"/>
      <c r="AN23" s="24"/>
      <c r="AO23" s="25"/>
      <c r="AP23" s="55"/>
      <c r="AQ23" s="55"/>
      <c r="AR23" s="55"/>
    </row>
    <row r="24" spans="1:44" ht="28.5">
      <c r="A24" s="125" t="s">
        <v>167</v>
      </c>
      <c r="B24" s="113"/>
      <c r="C24" s="113"/>
      <c r="D24" s="113"/>
      <c r="E24" s="113"/>
      <c r="F24" s="113"/>
      <c r="G24" s="113"/>
      <c r="H24" s="113"/>
      <c r="I24" s="115"/>
      <c r="J24" s="113"/>
      <c r="K24" s="113"/>
      <c r="L24" s="113"/>
      <c r="M24" s="113"/>
      <c r="N24" s="199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28"/>
      <c r="AG24" s="61"/>
      <c r="AH24" s="62"/>
      <c r="AI24" s="113"/>
      <c r="AJ24" s="50"/>
      <c r="AK24" s="51"/>
      <c r="AL24" s="51"/>
      <c r="AM24" s="51"/>
      <c r="AN24" s="52"/>
      <c r="AO24" s="53"/>
      <c r="AP24" s="55"/>
      <c r="AQ24" s="55"/>
      <c r="AR24" s="55"/>
    </row>
    <row r="25" spans="1:44" ht="28.5">
      <c r="A25" s="237" t="s">
        <v>169</v>
      </c>
      <c r="B25" s="72">
        <f t="shared" ref="B25:AF25" si="12">COUNTIF(B3:B24,"A")</f>
        <v>2</v>
      </c>
      <c r="C25" s="72">
        <f t="shared" si="12"/>
        <v>2</v>
      </c>
      <c r="D25" s="72">
        <f t="shared" si="12"/>
        <v>2</v>
      </c>
      <c r="E25" s="72">
        <f t="shared" si="12"/>
        <v>2</v>
      </c>
      <c r="F25" s="72">
        <f t="shared" si="12"/>
        <v>2</v>
      </c>
      <c r="G25" s="72">
        <f t="shared" si="12"/>
        <v>2</v>
      </c>
      <c r="H25" s="72">
        <f t="shared" si="12"/>
        <v>2</v>
      </c>
      <c r="I25" s="72">
        <f t="shared" si="12"/>
        <v>2</v>
      </c>
      <c r="J25" s="72">
        <f t="shared" si="12"/>
        <v>2</v>
      </c>
      <c r="K25" s="72">
        <f t="shared" si="12"/>
        <v>2</v>
      </c>
      <c r="L25" s="72">
        <f t="shared" si="12"/>
        <v>2</v>
      </c>
      <c r="M25" s="72">
        <f t="shared" si="12"/>
        <v>2</v>
      </c>
      <c r="N25" s="72">
        <f t="shared" si="12"/>
        <v>2</v>
      </c>
      <c r="O25" s="72">
        <f t="shared" si="12"/>
        <v>2</v>
      </c>
      <c r="P25" s="72">
        <f t="shared" si="12"/>
        <v>2</v>
      </c>
      <c r="Q25" s="72">
        <f t="shared" si="12"/>
        <v>2</v>
      </c>
      <c r="R25" s="72">
        <f t="shared" si="12"/>
        <v>2</v>
      </c>
      <c r="S25" s="72">
        <f t="shared" si="12"/>
        <v>2</v>
      </c>
      <c r="T25" s="72">
        <f t="shared" si="12"/>
        <v>2</v>
      </c>
      <c r="U25" s="72">
        <f t="shared" si="12"/>
        <v>2</v>
      </c>
      <c r="V25" s="72">
        <f t="shared" si="12"/>
        <v>2</v>
      </c>
      <c r="W25" s="72">
        <f t="shared" si="12"/>
        <v>2</v>
      </c>
      <c r="X25" s="72">
        <f t="shared" si="12"/>
        <v>2</v>
      </c>
      <c r="Y25" s="72">
        <f t="shared" si="12"/>
        <v>2</v>
      </c>
      <c r="Z25" s="72">
        <f t="shared" si="12"/>
        <v>2</v>
      </c>
      <c r="AA25" s="72">
        <f t="shared" si="12"/>
        <v>2</v>
      </c>
      <c r="AB25" s="72">
        <f t="shared" si="12"/>
        <v>2</v>
      </c>
      <c r="AC25" s="72">
        <f t="shared" si="12"/>
        <v>2</v>
      </c>
      <c r="AD25" s="72">
        <f t="shared" si="12"/>
        <v>2</v>
      </c>
      <c r="AE25" s="72">
        <f t="shared" si="12"/>
        <v>2</v>
      </c>
      <c r="AF25" s="111">
        <f t="shared" si="12"/>
        <v>0</v>
      </c>
      <c r="AG25" s="111"/>
      <c r="AH25" s="69"/>
      <c r="AI25" s="35"/>
    </row>
    <row r="26" spans="1:44" ht="28.5">
      <c r="A26" s="237" t="s">
        <v>170</v>
      </c>
      <c r="B26" s="72">
        <f t="shared" ref="B26:AF26" si="13">COUNTIF(B3:B24,"B")</f>
        <v>1</v>
      </c>
      <c r="C26" s="72">
        <f t="shared" si="13"/>
        <v>1</v>
      </c>
      <c r="D26" s="72">
        <f t="shared" si="13"/>
        <v>1</v>
      </c>
      <c r="E26" s="72">
        <f t="shared" si="13"/>
        <v>1</v>
      </c>
      <c r="F26" s="72">
        <f t="shared" si="13"/>
        <v>1</v>
      </c>
      <c r="G26" s="72">
        <f t="shared" si="13"/>
        <v>1</v>
      </c>
      <c r="H26" s="72">
        <f t="shared" si="13"/>
        <v>1</v>
      </c>
      <c r="I26" s="72">
        <f t="shared" si="13"/>
        <v>1</v>
      </c>
      <c r="J26" s="72">
        <f t="shared" si="13"/>
        <v>1</v>
      </c>
      <c r="K26" s="72">
        <f t="shared" si="13"/>
        <v>1</v>
      </c>
      <c r="L26" s="72">
        <f t="shared" si="13"/>
        <v>1</v>
      </c>
      <c r="M26" s="72">
        <f t="shared" si="13"/>
        <v>1</v>
      </c>
      <c r="N26" s="72">
        <f t="shared" si="13"/>
        <v>1</v>
      </c>
      <c r="O26" s="72">
        <f t="shared" si="13"/>
        <v>1</v>
      </c>
      <c r="P26" s="72">
        <f t="shared" si="13"/>
        <v>1</v>
      </c>
      <c r="Q26" s="72">
        <f t="shared" si="13"/>
        <v>1</v>
      </c>
      <c r="R26" s="72">
        <f t="shared" si="13"/>
        <v>1</v>
      </c>
      <c r="S26" s="72">
        <f t="shared" si="13"/>
        <v>1</v>
      </c>
      <c r="T26" s="72">
        <f t="shared" si="13"/>
        <v>1</v>
      </c>
      <c r="U26" s="72">
        <f t="shared" si="13"/>
        <v>1</v>
      </c>
      <c r="V26" s="72">
        <f t="shared" si="13"/>
        <v>1</v>
      </c>
      <c r="W26" s="72">
        <f t="shared" si="13"/>
        <v>1</v>
      </c>
      <c r="X26" s="72">
        <f t="shared" si="13"/>
        <v>1</v>
      </c>
      <c r="Y26" s="72">
        <f t="shared" si="13"/>
        <v>1</v>
      </c>
      <c r="Z26" s="72">
        <f t="shared" si="13"/>
        <v>0</v>
      </c>
      <c r="AA26" s="72">
        <f t="shared" si="13"/>
        <v>1</v>
      </c>
      <c r="AB26" s="72">
        <f t="shared" si="13"/>
        <v>1</v>
      </c>
      <c r="AC26" s="72">
        <f t="shared" si="13"/>
        <v>1</v>
      </c>
      <c r="AD26" s="72">
        <f t="shared" si="13"/>
        <v>0</v>
      </c>
      <c r="AE26" s="72">
        <f t="shared" si="13"/>
        <v>1</v>
      </c>
      <c r="AF26" s="75">
        <f t="shared" si="13"/>
        <v>0</v>
      </c>
      <c r="AG26" s="75"/>
      <c r="AH26" s="72"/>
      <c r="AI26" s="63"/>
    </row>
    <row r="27" spans="1:44" ht="28.5">
      <c r="A27" s="237" t="s">
        <v>171</v>
      </c>
      <c r="B27" s="72">
        <f t="shared" ref="B27:AF27" si="14">COUNTIF(B4:B24,"SPM")</f>
        <v>0</v>
      </c>
      <c r="C27" s="72">
        <f t="shared" si="14"/>
        <v>0</v>
      </c>
      <c r="D27" s="72">
        <f t="shared" si="14"/>
        <v>0</v>
      </c>
      <c r="E27" s="72">
        <f t="shared" si="14"/>
        <v>0</v>
      </c>
      <c r="F27" s="72">
        <f t="shared" si="14"/>
        <v>0</v>
      </c>
      <c r="G27" s="72">
        <f t="shared" si="14"/>
        <v>0</v>
      </c>
      <c r="H27" s="72">
        <f t="shared" si="14"/>
        <v>0</v>
      </c>
      <c r="I27" s="72">
        <f t="shared" si="14"/>
        <v>0</v>
      </c>
      <c r="J27" s="72">
        <f t="shared" si="14"/>
        <v>0</v>
      </c>
      <c r="K27" s="72">
        <f t="shared" si="14"/>
        <v>0</v>
      </c>
      <c r="L27" s="72">
        <f t="shared" si="14"/>
        <v>0</v>
      </c>
      <c r="M27" s="72">
        <f t="shared" si="14"/>
        <v>0</v>
      </c>
      <c r="N27" s="72">
        <f t="shared" si="14"/>
        <v>0</v>
      </c>
      <c r="O27" s="72">
        <f t="shared" si="14"/>
        <v>0</v>
      </c>
      <c r="P27" s="72">
        <f t="shared" si="14"/>
        <v>0</v>
      </c>
      <c r="Q27" s="72">
        <f t="shared" si="14"/>
        <v>0</v>
      </c>
      <c r="R27" s="72">
        <f t="shared" si="14"/>
        <v>0</v>
      </c>
      <c r="S27" s="72">
        <f t="shared" si="14"/>
        <v>0</v>
      </c>
      <c r="T27" s="72">
        <f t="shared" si="14"/>
        <v>0</v>
      </c>
      <c r="U27" s="72">
        <f t="shared" si="14"/>
        <v>0</v>
      </c>
      <c r="V27" s="72">
        <f t="shared" si="14"/>
        <v>0</v>
      </c>
      <c r="W27" s="72">
        <f t="shared" si="14"/>
        <v>0</v>
      </c>
      <c r="X27" s="72">
        <f t="shared" si="14"/>
        <v>0</v>
      </c>
      <c r="Y27" s="72">
        <f t="shared" si="14"/>
        <v>0</v>
      </c>
      <c r="Z27" s="72">
        <f t="shared" si="14"/>
        <v>0</v>
      </c>
      <c r="AA27" s="72">
        <f t="shared" si="14"/>
        <v>0</v>
      </c>
      <c r="AB27" s="72">
        <f t="shared" si="14"/>
        <v>0</v>
      </c>
      <c r="AC27" s="72">
        <f t="shared" si="14"/>
        <v>0</v>
      </c>
      <c r="AD27" s="72">
        <f t="shared" si="14"/>
        <v>0</v>
      </c>
      <c r="AE27" s="72">
        <f t="shared" si="14"/>
        <v>0</v>
      </c>
      <c r="AF27" s="75">
        <f t="shared" si="14"/>
        <v>0</v>
      </c>
      <c r="AG27" s="75"/>
      <c r="AH27" s="72"/>
      <c r="AI27" s="63"/>
    </row>
    <row r="28" spans="1:44" ht="28.5">
      <c r="A28" s="237"/>
      <c r="B28" s="72">
        <f t="shared" ref="B28:AF28" si="15">COUNTIF(B2:B24,"C")</f>
        <v>2</v>
      </c>
      <c r="C28" s="72">
        <f t="shared" si="15"/>
        <v>2</v>
      </c>
      <c r="D28" s="72">
        <f t="shared" si="15"/>
        <v>2</v>
      </c>
      <c r="E28" s="72">
        <f t="shared" si="15"/>
        <v>2</v>
      </c>
      <c r="F28" s="72">
        <f t="shared" si="15"/>
        <v>2</v>
      </c>
      <c r="G28" s="72">
        <f t="shared" si="15"/>
        <v>2</v>
      </c>
      <c r="H28" s="72">
        <f t="shared" si="15"/>
        <v>2</v>
      </c>
      <c r="I28" s="72">
        <f t="shared" si="15"/>
        <v>2</v>
      </c>
      <c r="J28" s="72">
        <f t="shared" si="15"/>
        <v>2</v>
      </c>
      <c r="K28" s="72">
        <f t="shared" si="15"/>
        <v>2</v>
      </c>
      <c r="L28" s="72">
        <f t="shared" si="15"/>
        <v>2</v>
      </c>
      <c r="M28" s="72">
        <f t="shared" si="15"/>
        <v>2</v>
      </c>
      <c r="N28" s="72">
        <f t="shared" si="15"/>
        <v>2</v>
      </c>
      <c r="O28" s="72">
        <f t="shared" si="15"/>
        <v>2</v>
      </c>
      <c r="P28" s="72">
        <f t="shared" si="15"/>
        <v>2</v>
      </c>
      <c r="Q28" s="72">
        <f t="shared" si="15"/>
        <v>2</v>
      </c>
      <c r="R28" s="72">
        <f t="shared" si="15"/>
        <v>2</v>
      </c>
      <c r="S28" s="72">
        <f t="shared" si="15"/>
        <v>2</v>
      </c>
      <c r="T28" s="72">
        <f t="shared" si="15"/>
        <v>2</v>
      </c>
      <c r="U28" s="72">
        <f t="shared" si="15"/>
        <v>2</v>
      </c>
      <c r="V28" s="72">
        <f t="shared" si="15"/>
        <v>2</v>
      </c>
      <c r="W28" s="72">
        <f t="shared" si="15"/>
        <v>2</v>
      </c>
      <c r="X28" s="72">
        <f t="shared" si="15"/>
        <v>2</v>
      </c>
      <c r="Y28" s="72">
        <f t="shared" si="15"/>
        <v>2</v>
      </c>
      <c r="Z28" s="72">
        <f t="shared" si="15"/>
        <v>1</v>
      </c>
      <c r="AA28" s="72">
        <f t="shared" si="15"/>
        <v>2</v>
      </c>
      <c r="AB28" s="72">
        <f t="shared" si="15"/>
        <v>2</v>
      </c>
      <c r="AC28" s="72">
        <f t="shared" si="15"/>
        <v>2</v>
      </c>
      <c r="AD28" s="72">
        <f t="shared" si="15"/>
        <v>2</v>
      </c>
      <c r="AE28" s="72">
        <f t="shared" si="15"/>
        <v>2</v>
      </c>
      <c r="AF28" s="75">
        <f t="shared" si="15"/>
        <v>0</v>
      </c>
      <c r="AG28" s="75"/>
      <c r="AH28" s="72"/>
      <c r="AI28" s="63"/>
    </row>
    <row r="29" spans="1:44" ht="28.5">
      <c r="A29" s="237"/>
      <c r="B29" s="72">
        <f t="shared" ref="B29:AF29" si="16">COUNTIF(B3:B24,"E")</f>
        <v>0</v>
      </c>
      <c r="C29" s="72">
        <f t="shared" si="16"/>
        <v>0</v>
      </c>
      <c r="D29" s="72">
        <f t="shared" si="16"/>
        <v>0</v>
      </c>
      <c r="E29" s="72">
        <f t="shared" si="16"/>
        <v>0</v>
      </c>
      <c r="F29" s="72">
        <f t="shared" si="16"/>
        <v>0</v>
      </c>
      <c r="G29" s="72">
        <f t="shared" si="16"/>
        <v>0</v>
      </c>
      <c r="H29" s="72">
        <f t="shared" si="16"/>
        <v>0</v>
      </c>
      <c r="I29" s="72">
        <f t="shared" si="16"/>
        <v>0</v>
      </c>
      <c r="J29" s="72">
        <f t="shared" si="16"/>
        <v>0</v>
      </c>
      <c r="K29" s="72">
        <f t="shared" si="16"/>
        <v>0</v>
      </c>
      <c r="L29" s="72">
        <f t="shared" si="16"/>
        <v>0</v>
      </c>
      <c r="M29" s="72">
        <f t="shared" si="16"/>
        <v>0</v>
      </c>
      <c r="N29" s="72">
        <f t="shared" si="16"/>
        <v>0</v>
      </c>
      <c r="O29" s="72">
        <f t="shared" si="16"/>
        <v>0</v>
      </c>
      <c r="P29" s="72">
        <f t="shared" si="16"/>
        <v>0</v>
      </c>
      <c r="Q29" s="72">
        <f t="shared" si="16"/>
        <v>0</v>
      </c>
      <c r="R29" s="72">
        <f t="shared" si="16"/>
        <v>0</v>
      </c>
      <c r="S29" s="72">
        <f t="shared" si="16"/>
        <v>0</v>
      </c>
      <c r="T29" s="72">
        <f t="shared" si="16"/>
        <v>0</v>
      </c>
      <c r="U29" s="72">
        <f t="shared" si="16"/>
        <v>0</v>
      </c>
      <c r="V29" s="72">
        <f t="shared" si="16"/>
        <v>0</v>
      </c>
      <c r="W29" s="72">
        <f t="shared" si="16"/>
        <v>0</v>
      </c>
      <c r="X29" s="72">
        <f t="shared" si="16"/>
        <v>0</v>
      </c>
      <c r="Y29" s="72">
        <f t="shared" si="16"/>
        <v>0</v>
      </c>
      <c r="Z29" s="72">
        <f t="shared" si="16"/>
        <v>0</v>
      </c>
      <c r="AA29" s="72">
        <f t="shared" si="16"/>
        <v>0</v>
      </c>
      <c r="AB29" s="72">
        <f t="shared" si="16"/>
        <v>0</v>
      </c>
      <c r="AC29" s="72">
        <f t="shared" si="16"/>
        <v>0</v>
      </c>
      <c r="AD29" s="72">
        <f t="shared" si="16"/>
        <v>0</v>
      </c>
      <c r="AE29" s="72">
        <f t="shared" si="16"/>
        <v>0</v>
      </c>
      <c r="AF29" s="80">
        <f t="shared" si="16"/>
        <v>0</v>
      </c>
      <c r="AG29" s="80"/>
      <c r="AH29" s="77"/>
      <c r="AI29" s="17"/>
    </row>
    <row r="30" spans="1:44" ht="28.5">
      <c r="A30" s="238" t="s">
        <v>168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232"/>
      <c r="AC30" s="232"/>
      <c r="AD30" s="232"/>
      <c r="AE30" s="232"/>
      <c r="AF30" s="85"/>
      <c r="AG30" s="85"/>
      <c r="AH30" s="85"/>
    </row>
    <row r="31" spans="1:44" ht="28.5">
      <c r="A31" s="343" t="s">
        <v>188</v>
      </c>
      <c r="B31" s="343"/>
      <c r="C31" s="343"/>
      <c r="D31" s="343"/>
      <c r="E31" s="343"/>
      <c r="F31" s="343"/>
      <c r="G31" s="343"/>
      <c r="H31" s="343"/>
      <c r="I31" s="62"/>
      <c r="J31" s="62"/>
      <c r="K31" s="62" t="s">
        <v>10</v>
      </c>
      <c r="L31" s="62" t="s">
        <v>11</v>
      </c>
      <c r="M31" s="62" t="s">
        <v>12</v>
      </c>
      <c r="N31" s="62" t="s">
        <v>13</v>
      </c>
      <c r="O31" s="62" t="s">
        <v>14</v>
      </c>
      <c r="P31" s="62" t="s">
        <v>15</v>
      </c>
      <c r="Q31" s="62" t="s">
        <v>16</v>
      </c>
      <c r="R31" s="62" t="s">
        <v>17</v>
      </c>
      <c r="S31" s="62" t="s">
        <v>18</v>
      </c>
      <c r="T31" s="62" t="s">
        <v>19</v>
      </c>
      <c r="U31" s="62" t="s">
        <v>20</v>
      </c>
      <c r="V31" s="62" t="s">
        <v>21</v>
      </c>
      <c r="W31" s="62" t="s">
        <v>65</v>
      </c>
      <c r="X31" s="62" t="s">
        <v>66</v>
      </c>
      <c r="Y31" s="62"/>
      <c r="Z31" s="62"/>
      <c r="AA31" s="62"/>
      <c r="AB31" s="62"/>
      <c r="AC31" s="62"/>
      <c r="AD31" s="62"/>
      <c r="AE31" s="62"/>
    </row>
    <row r="32" spans="1:44" ht="28.5">
      <c r="A32" s="239" t="s">
        <v>189</v>
      </c>
      <c r="B32" s="158"/>
      <c r="C32" s="158"/>
      <c r="D32" s="158"/>
      <c r="E32" s="158"/>
      <c r="F32" s="158"/>
      <c r="G32" s="158"/>
      <c r="H32" s="158"/>
      <c r="I32" s="62"/>
      <c r="J32" s="62" t="s">
        <v>108</v>
      </c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>
        <f>K32+L32+M32+N32+O32+P32+Q32+R32+S32+T32+U32+V32</f>
        <v>0</v>
      </c>
      <c r="X32" s="62">
        <v>-10</v>
      </c>
      <c r="Y32" s="62"/>
      <c r="Z32" s="62"/>
      <c r="AA32" s="62"/>
      <c r="AB32" s="62"/>
      <c r="AC32" s="62"/>
      <c r="AD32" s="62"/>
      <c r="AE32" s="62"/>
    </row>
    <row r="33" spans="1:31" ht="28.5">
      <c r="A33" s="239" t="s">
        <v>190</v>
      </c>
      <c r="B33" s="158"/>
      <c r="C33" s="158"/>
      <c r="D33" s="158"/>
      <c r="E33" s="158"/>
      <c r="F33" s="158"/>
      <c r="G33" s="158"/>
      <c r="H33" s="158"/>
      <c r="I33" s="62"/>
      <c r="J33" s="62" t="s">
        <v>175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 t="shared" ref="W33:W39" si="17">K33+L33+M33+N33+O33+P33+Q33+R33+S33+T33+U33+V33</f>
        <v>0</v>
      </c>
      <c r="X33" s="62">
        <v>-10</v>
      </c>
      <c r="Y33" s="62"/>
      <c r="Z33" s="62"/>
      <c r="AA33" s="62"/>
      <c r="AB33" s="62"/>
      <c r="AC33" s="62"/>
      <c r="AD33" s="62"/>
      <c r="AE33" s="62"/>
    </row>
    <row r="34" spans="1:31" ht="28.5">
      <c r="A34" s="355" t="s">
        <v>191</v>
      </c>
      <c r="B34" s="355"/>
      <c r="C34" s="355"/>
      <c r="D34" s="355"/>
      <c r="E34" s="158"/>
      <c r="F34" s="158"/>
      <c r="G34" s="158"/>
      <c r="H34" s="158"/>
      <c r="I34" s="62"/>
      <c r="J34" s="62" t="s">
        <v>172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si="17"/>
        <v>0</v>
      </c>
      <c r="X34" s="62">
        <v>-10</v>
      </c>
      <c r="Y34" s="62" t="s">
        <v>193</v>
      </c>
      <c r="Z34" s="62"/>
      <c r="AA34" s="62"/>
      <c r="AB34" s="62"/>
      <c r="AC34" s="62"/>
      <c r="AD34" s="62"/>
      <c r="AE34" s="62"/>
    </row>
    <row r="35" spans="1:31" ht="28.5">
      <c r="A35" s="240" t="s">
        <v>192</v>
      </c>
      <c r="B35" s="158"/>
      <c r="C35" s="158"/>
      <c r="D35" s="158"/>
      <c r="E35" s="158"/>
      <c r="F35" s="158"/>
      <c r="G35" s="158"/>
      <c r="H35" s="158"/>
      <c r="I35" s="62"/>
      <c r="J35" s="62" t="s">
        <v>110</v>
      </c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17"/>
        <v>0</v>
      </c>
      <c r="X35" s="62">
        <v>-10</v>
      </c>
      <c r="Y35" s="62"/>
      <c r="Z35" s="62"/>
      <c r="AA35" s="62"/>
      <c r="AB35" s="62"/>
      <c r="AC35" s="62"/>
      <c r="AD35" s="62"/>
      <c r="AE35" s="62"/>
    </row>
    <row r="36" spans="1:31" ht="28.5">
      <c r="A36" s="21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17"/>
        <v>0</v>
      </c>
      <c r="X36" s="62">
        <v>-10</v>
      </c>
      <c r="Y36" s="62"/>
      <c r="Z36" s="62"/>
      <c r="AA36" s="62"/>
      <c r="AB36" s="62"/>
      <c r="AC36" s="62"/>
      <c r="AD36" s="62"/>
      <c r="AE36" s="62"/>
    </row>
    <row r="37" spans="1:31" ht="28.5">
      <c r="A37" s="21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17"/>
        <v>0</v>
      </c>
      <c r="X37" s="62">
        <v>-10</v>
      </c>
      <c r="Y37" s="62"/>
      <c r="Z37" s="62"/>
      <c r="AA37" s="62"/>
      <c r="AB37" s="62"/>
      <c r="AC37" s="62"/>
      <c r="AD37" s="62"/>
      <c r="AE37" s="62"/>
    </row>
    <row r="38" spans="1:31" ht="28.5">
      <c r="A38" s="21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17"/>
        <v>0</v>
      </c>
      <c r="X38" s="62">
        <v>-10</v>
      </c>
      <c r="Y38" s="62"/>
      <c r="Z38" s="62"/>
      <c r="AA38" s="62"/>
      <c r="AB38" s="62"/>
      <c r="AC38" s="62"/>
      <c r="AD38" s="62"/>
      <c r="AE38" s="62"/>
    </row>
    <row r="39" spans="1:31" ht="28.5">
      <c r="A39" s="21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>
        <f t="shared" si="17"/>
        <v>0</v>
      </c>
      <c r="X39" s="62">
        <v>-10</v>
      </c>
      <c r="Y39" s="62"/>
      <c r="Z39" s="62"/>
      <c r="AA39" s="62"/>
      <c r="AB39" s="62"/>
      <c r="AC39" s="62"/>
      <c r="AD39" s="62"/>
      <c r="AE39" s="62"/>
    </row>
    <row r="40" spans="1:31" ht="28.5">
      <c r="J40" s="106"/>
      <c r="U40" s="84"/>
    </row>
    <row r="41" spans="1:31" ht="28.5">
      <c r="J41" s="106"/>
      <c r="U41" s="84"/>
    </row>
  </sheetData>
  <phoneticPr fontId="3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U76"/>
  <sheetViews>
    <sheetView workbookViewId="0"/>
  </sheetViews>
  <sheetFormatPr defaultRowHeight="14.25"/>
  <sheetData>
    <row r="1" spans="1:47" ht="28.5">
      <c r="A1" s="231"/>
      <c r="B1" s="114"/>
      <c r="C1" s="242"/>
      <c r="D1" s="242"/>
      <c r="E1" s="232"/>
      <c r="F1" s="242"/>
      <c r="G1" s="114"/>
      <c r="H1" s="242"/>
      <c r="I1" s="242"/>
      <c r="J1" s="242" t="s">
        <v>305</v>
      </c>
      <c r="K1" s="242"/>
      <c r="L1" s="233"/>
      <c r="M1" s="242"/>
      <c r="N1" s="242">
        <v>2026</v>
      </c>
      <c r="O1" s="242"/>
      <c r="P1" s="242"/>
      <c r="Q1" s="356" t="s">
        <v>195</v>
      </c>
      <c r="R1" s="356"/>
      <c r="S1" s="234"/>
      <c r="T1" s="242"/>
      <c r="U1" s="242"/>
      <c r="V1" s="234"/>
      <c r="W1" s="242"/>
      <c r="X1" s="242"/>
      <c r="Y1" s="242"/>
      <c r="Z1" s="242"/>
      <c r="AA1" s="242"/>
      <c r="AB1" s="242"/>
      <c r="AC1" s="242"/>
      <c r="AD1" s="114"/>
      <c r="AE1" s="242"/>
      <c r="AF1" s="217"/>
      <c r="AG1" s="5"/>
      <c r="AH1" s="6"/>
      <c r="AI1" s="9"/>
    </row>
    <row r="2" spans="1:47" ht="57">
      <c r="A2" s="231" t="s">
        <v>0</v>
      </c>
      <c r="B2" s="268">
        <v>1</v>
      </c>
      <c r="C2" s="268">
        <v>2</v>
      </c>
      <c r="D2" s="268">
        <v>3</v>
      </c>
      <c r="E2" s="268">
        <v>4</v>
      </c>
      <c r="F2" s="268">
        <v>5</v>
      </c>
      <c r="G2" s="242">
        <v>6</v>
      </c>
      <c r="H2" s="242">
        <v>7</v>
      </c>
      <c r="I2" s="242">
        <v>8</v>
      </c>
      <c r="J2" s="242">
        <v>9</v>
      </c>
      <c r="K2" s="242">
        <v>10</v>
      </c>
      <c r="L2" s="242">
        <v>11</v>
      </c>
      <c r="M2" s="242">
        <v>12</v>
      </c>
      <c r="N2" s="242">
        <v>13</v>
      </c>
      <c r="O2" s="242">
        <v>14</v>
      </c>
      <c r="P2" s="242">
        <v>15</v>
      </c>
      <c r="Q2" s="242">
        <v>16</v>
      </c>
      <c r="R2" s="242">
        <v>17</v>
      </c>
      <c r="S2" s="242">
        <v>18</v>
      </c>
      <c r="T2" s="242">
        <v>19</v>
      </c>
      <c r="U2" s="242">
        <v>20</v>
      </c>
      <c r="V2" s="242">
        <v>21</v>
      </c>
      <c r="W2" s="242">
        <v>22</v>
      </c>
      <c r="X2" s="242">
        <v>23</v>
      </c>
      <c r="Y2" s="242">
        <v>24</v>
      </c>
      <c r="Z2" s="242">
        <v>25</v>
      </c>
      <c r="AA2" s="113">
        <v>26</v>
      </c>
      <c r="AB2" s="113">
        <v>27</v>
      </c>
      <c r="AC2" s="242">
        <v>28</v>
      </c>
      <c r="AD2" s="242">
        <v>29</v>
      </c>
      <c r="AE2" s="242">
        <v>30</v>
      </c>
      <c r="AF2" s="16">
        <v>31</v>
      </c>
      <c r="AG2" s="347" t="s">
        <v>1</v>
      </c>
      <c r="AH2" s="349" t="s">
        <v>2</v>
      </c>
      <c r="AI2" s="344" t="s">
        <v>59</v>
      </c>
      <c r="AR2" s="351" t="s">
        <v>44</v>
      </c>
      <c r="AS2" s="353" t="s">
        <v>45</v>
      </c>
      <c r="AT2" s="339" t="s">
        <v>114</v>
      </c>
      <c r="AU2" s="341" t="s">
        <v>176</v>
      </c>
    </row>
    <row r="3" spans="1:47" ht="28.5">
      <c r="A3" s="231" t="s">
        <v>3</v>
      </c>
      <c r="B3" s="270" t="s">
        <v>115</v>
      </c>
      <c r="C3" s="271" t="s">
        <v>173</v>
      </c>
      <c r="D3" s="271" t="s">
        <v>111</v>
      </c>
      <c r="E3" s="272" t="s">
        <v>112</v>
      </c>
      <c r="F3" s="272" t="s">
        <v>113</v>
      </c>
      <c r="G3" s="272" t="s">
        <v>114</v>
      </c>
      <c r="H3" s="272" t="s">
        <v>113</v>
      </c>
      <c r="I3" s="270" t="s">
        <v>115</v>
      </c>
      <c r="J3" s="271" t="s">
        <v>173</v>
      </c>
      <c r="K3" s="271" t="s">
        <v>111</v>
      </c>
      <c r="L3" s="272" t="s">
        <v>112</v>
      </c>
      <c r="M3" s="272" t="s">
        <v>113</v>
      </c>
      <c r="N3" s="272" t="s">
        <v>114</v>
      </c>
      <c r="O3" s="272" t="s">
        <v>113</v>
      </c>
      <c r="P3" s="270" t="s">
        <v>115</v>
      </c>
      <c r="Q3" s="271" t="s">
        <v>173</v>
      </c>
      <c r="R3" s="271" t="s">
        <v>111</v>
      </c>
      <c r="S3" s="272" t="s">
        <v>112</v>
      </c>
      <c r="T3" s="272" t="s">
        <v>113</v>
      </c>
      <c r="U3" s="272" t="s">
        <v>114</v>
      </c>
      <c r="V3" s="272" t="s">
        <v>113</v>
      </c>
      <c r="W3" s="270" t="s">
        <v>115</v>
      </c>
      <c r="X3" s="271" t="s">
        <v>173</v>
      </c>
      <c r="Y3" s="271" t="s">
        <v>111</v>
      </c>
      <c r="Z3" s="272" t="s">
        <v>112</v>
      </c>
      <c r="AA3" s="272" t="s">
        <v>113</v>
      </c>
      <c r="AB3" s="272" t="s">
        <v>114</v>
      </c>
      <c r="AC3" s="272" t="s">
        <v>113</v>
      </c>
      <c r="AD3" s="270" t="s">
        <v>115</v>
      </c>
      <c r="AE3" s="271" t="s">
        <v>173</v>
      </c>
      <c r="AF3" s="271" t="s">
        <v>111</v>
      </c>
      <c r="AG3" s="348"/>
      <c r="AH3" s="350"/>
      <c r="AI3" s="345"/>
      <c r="AJ3" s="19" t="s">
        <v>4</v>
      </c>
      <c r="AK3" s="20" t="s">
        <v>60</v>
      </c>
      <c r="AL3" s="20" t="s">
        <v>187</v>
      </c>
      <c r="AM3" s="20" t="s">
        <v>61</v>
      </c>
      <c r="AN3" s="20" t="s">
        <v>62</v>
      </c>
      <c r="AO3" s="21" t="s">
        <v>63</v>
      </c>
      <c r="AR3" s="352"/>
      <c r="AS3" s="354"/>
      <c r="AT3" s="340"/>
      <c r="AU3" s="342"/>
    </row>
    <row r="4" spans="1:47" ht="28.5">
      <c r="A4" s="269" t="s">
        <v>178</v>
      </c>
      <c r="B4" s="273" t="s">
        <v>308</v>
      </c>
      <c r="C4" s="273">
        <v>10</v>
      </c>
      <c r="D4" s="273" t="s">
        <v>46</v>
      </c>
      <c r="E4" s="273" t="s">
        <v>332</v>
      </c>
      <c r="F4" s="273" t="s">
        <v>316</v>
      </c>
      <c r="G4" s="274" t="s">
        <v>309</v>
      </c>
      <c r="H4" s="273" t="s">
        <v>314</v>
      </c>
      <c r="I4" s="275" t="s">
        <v>316</v>
      </c>
      <c r="J4" s="275" t="s">
        <v>316</v>
      </c>
      <c r="K4" s="276" t="s">
        <v>310</v>
      </c>
      <c r="L4" s="274" t="s">
        <v>311</v>
      </c>
      <c r="M4" s="273" t="s">
        <v>314</v>
      </c>
      <c r="N4" s="273" t="s">
        <v>314</v>
      </c>
      <c r="O4" s="273" t="s">
        <v>316</v>
      </c>
      <c r="P4" s="273" t="s">
        <v>316</v>
      </c>
      <c r="Q4" s="273" t="s">
        <v>316</v>
      </c>
      <c r="R4" s="274" t="s">
        <v>312</v>
      </c>
      <c r="S4" s="273" t="s">
        <v>45</v>
      </c>
      <c r="T4" s="274" t="s">
        <v>313</v>
      </c>
      <c r="U4" s="273" t="s">
        <v>45</v>
      </c>
      <c r="V4" s="273" t="s">
        <v>314</v>
      </c>
      <c r="W4" s="273" t="s">
        <v>314</v>
      </c>
      <c r="X4" s="273" t="s">
        <v>44</v>
      </c>
      <c r="Y4" s="273" t="s">
        <v>316</v>
      </c>
      <c r="Z4" s="273" t="s">
        <v>316</v>
      </c>
      <c r="AA4" s="273" t="s">
        <v>44</v>
      </c>
      <c r="AB4" s="274" t="s">
        <v>95</v>
      </c>
      <c r="AC4" s="274" t="s">
        <v>97</v>
      </c>
      <c r="AD4" s="273" t="s">
        <v>45</v>
      </c>
      <c r="AE4" s="273" t="s">
        <v>316</v>
      </c>
      <c r="AF4" s="273" t="s">
        <v>316</v>
      </c>
      <c r="AG4" s="61"/>
      <c r="AH4" s="62"/>
      <c r="AI4" s="159"/>
      <c r="AJ4" s="23">
        <f>COUNTIFS($B$3:$AF$3,"s",B4:AF4,"s*")+COUNTIFS($B$3:$AF$3,"s",B4:AF4,"r*")+COUNTIFS($B$3:$AF$3,"s",B4:AF4,"al*")+COUNTIFS($B$3:$AF$3,"s",B4:AF4,"sch*")</f>
        <v>2</v>
      </c>
      <c r="AK4" s="37">
        <f t="shared" ref="AK4" si="0">COUNTIF(B4:AF4,"A")</f>
        <v>12</v>
      </c>
      <c r="AL4" s="24">
        <f>COUNTIF(C4:AI4,"B")</f>
        <v>1</v>
      </c>
      <c r="AM4" s="37">
        <f t="shared" ref="AM4" si="1">COUNTIF(B4:AF4,"C")</f>
        <v>9</v>
      </c>
      <c r="AN4" s="24">
        <f>COUNTIF(B4:AI4,"E")</f>
        <v>0</v>
      </c>
      <c r="AO4" s="25">
        <f t="shared" ref="AO4" si="2">COUNTIF(B4:AF4,"sh*")+COUNTIF(B4:AF4,"ro*")+COUNTIF(B4:AF4,"al*")+COUNTIF(B4:AF4,"sch*")</f>
        <v>7</v>
      </c>
      <c r="AR4" s="241">
        <f>COUNTIF($B$4:$AI$4,"A")</f>
        <v>12</v>
      </c>
      <c r="AS4" s="218">
        <f>COUNTIF($C$4:$AJ$4,"C")</f>
        <v>9</v>
      </c>
      <c r="AT4" s="218">
        <f>COUNTIF($B$4:$AI$4,"W")</f>
        <v>0</v>
      </c>
      <c r="AU4" s="220">
        <f>COUNTIF($B$4:$AI$4,"RO")</f>
        <v>0</v>
      </c>
    </row>
    <row r="5" spans="1:47" ht="28.5">
      <c r="A5" s="231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128"/>
      <c r="AG5" s="61"/>
      <c r="AH5" s="62"/>
      <c r="AI5" s="121"/>
      <c r="AJ5" s="23"/>
      <c r="AK5" s="40"/>
      <c r="AL5" s="40"/>
      <c r="AM5" s="40"/>
      <c r="AN5" s="41"/>
      <c r="AO5" s="42"/>
      <c r="AR5" s="241"/>
      <c r="AS5" s="219"/>
      <c r="AT5" s="225"/>
      <c r="AU5" s="221"/>
    </row>
    <row r="6" spans="1:47" ht="28.5">
      <c r="A6" s="277" t="s">
        <v>194</v>
      </c>
      <c r="B6" s="273" t="s">
        <v>45</v>
      </c>
      <c r="C6" s="273" t="s">
        <v>44</v>
      </c>
      <c r="D6" s="273" t="s">
        <v>314</v>
      </c>
      <c r="E6" s="273" t="s">
        <v>316</v>
      </c>
      <c r="F6" s="274" t="s">
        <v>209</v>
      </c>
      <c r="G6" s="273" t="s">
        <v>314</v>
      </c>
      <c r="H6" s="273" t="s">
        <v>316</v>
      </c>
      <c r="I6" s="274" t="s">
        <v>317</v>
      </c>
      <c r="J6" s="273" t="s">
        <v>314</v>
      </c>
      <c r="K6" s="273" t="s">
        <v>314</v>
      </c>
      <c r="L6" s="273" t="s">
        <v>316</v>
      </c>
      <c r="M6" s="273" t="s">
        <v>316</v>
      </c>
      <c r="N6" s="275" t="s">
        <v>316</v>
      </c>
      <c r="O6" s="274" t="s">
        <v>311</v>
      </c>
      <c r="P6" s="274" t="s">
        <v>312</v>
      </c>
      <c r="Q6" s="273" t="s">
        <v>314</v>
      </c>
      <c r="R6" s="273" t="s">
        <v>314</v>
      </c>
      <c r="S6" s="273" t="s">
        <v>44</v>
      </c>
      <c r="T6" s="273" t="s">
        <v>316</v>
      </c>
      <c r="U6" s="278" t="s">
        <v>318</v>
      </c>
      <c r="V6" s="278" t="s">
        <v>319</v>
      </c>
      <c r="W6" s="278" t="s">
        <v>320</v>
      </c>
      <c r="X6" s="279" t="s">
        <v>321</v>
      </c>
      <c r="Y6" s="278" t="s">
        <v>322</v>
      </c>
      <c r="Z6" s="276" t="s">
        <v>313</v>
      </c>
      <c r="AA6" s="276" t="s">
        <v>323</v>
      </c>
      <c r="AB6" s="273" t="s">
        <v>314</v>
      </c>
      <c r="AC6" s="275" t="s">
        <v>316</v>
      </c>
      <c r="AD6" s="280" t="s">
        <v>324</v>
      </c>
      <c r="AE6" s="273" t="s">
        <v>45</v>
      </c>
      <c r="AF6" s="273" t="s">
        <v>45</v>
      </c>
      <c r="AG6" s="61"/>
      <c r="AH6" s="62"/>
      <c r="AI6" s="182"/>
      <c r="AJ6" s="23">
        <f>COUNTIFS($B$3:$AF$3,"s",B6:AF6,"s*")+COUNTIFS($B$3:$AF$3,"s",B6:AF6,"r*")+COUNTIFS($B$3:$AF$3,"s",B6:AF6,"al*")+COUNTIFS($B$3:$AF$3,"s",B6:AF6,"sch*")</f>
        <v>2</v>
      </c>
      <c r="AK6" s="45">
        <f>COUNTIF(B6:AF6,"A")</f>
        <v>9</v>
      </c>
      <c r="AL6" s="24">
        <f>COUNTIF(C6:AI6,"B")</f>
        <v>0</v>
      </c>
      <c r="AM6" s="45">
        <f>COUNTIF(B6:AF6,"C")</f>
        <v>10</v>
      </c>
      <c r="AN6" s="24">
        <f>COUNTIF(B6:AI6,"E")</f>
        <v>0</v>
      </c>
      <c r="AO6" s="25">
        <f>COUNTIF(B6:AF6,"sh*")+COUNTIF(B6:AF6,"ro*")+COUNTIF(B6:AF6,"al*")+COUNTIF(B6:AF6,"sch*")</f>
        <v>12</v>
      </c>
      <c r="AR6" s="241">
        <f>COUNTIF($B$6:$AI$6,"A")</f>
        <v>9</v>
      </c>
      <c r="AS6" s="218">
        <f>COUNTIF($C$6:$AJ$6,"C")</f>
        <v>9</v>
      </c>
      <c r="AT6" s="218">
        <f>COUNTIF($B$6:$AI$6,"W")</f>
        <v>0</v>
      </c>
      <c r="AU6" s="220">
        <f>COUNTIF($B$6:$AI$6,"RO")</f>
        <v>0</v>
      </c>
    </row>
    <row r="7" spans="1:47" ht="28.5">
      <c r="A7" s="122" t="s">
        <v>179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128"/>
      <c r="AG7" s="61"/>
      <c r="AH7" s="62"/>
      <c r="AI7" s="114"/>
      <c r="AJ7" s="46"/>
      <c r="AK7" s="47"/>
      <c r="AL7" s="47"/>
      <c r="AM7" s="47"/>
      <c r="AN7" s="48"/>
      <c r="AO7" s="49"/>
      <c r="AR7" s="241"/>
      <c r="AS7" s="219"/>
      <c r="AT7" s="225"/>
      <c r="AU7" s="221"/>
    </row>
    <row r="8" spans="1:47" ht="28.5">
      <c r="A8" s="277" t="s">
        <v>180</v>
      </c>
      <c r="B8" s="273" t="s">
        <v>44</v>
      </c>
      <c r="C8" s="273" t="s">
        <v>314</v>
      </c>
      <c r="D8" s="273" t="s">
        <v>316</v>
      </c>
      <c r="E8" s="274" t="s">
        <v>309</v>
      </c>
      <c r="F8" s="273" t="s">
        <v>314</v>
      </c>
      <c r="G8" s="275" t="s">
        <v>316</v>
      </c>
      <c r="H8" s="280" t="s">
        <v>317</v>
      </c>
      <c r="I8" s="273" t="s">
        <v>314</v>
      </c>
      <c r="J8" s="273" t="s">
        <v>314</v>
      </c>
      <c r="K8" s="273" t="s">
        <v>316</v>
      </c>
      <c r="L8" s="274" t="s">
        <v>311</v>
      </c>
      <c r="M8" s="280" t="s">
        <v>312</v>
      </c>
      <c r="N8" s="273" t="s">
        <v>314</v>
      </c>
      <c r="O8" s="273" t="s">
        <v>314</v>
      </c>
      <c r="P8" s="273" t="s">
        <v>314</v>
      </c>
      <c r="Q8" s="273" t="s">
        <v>45</v>
      </c>
      <c r="R8" s="273" t="s">
        <v>44</v>
      </c>
      <c r="S8" s="274" t="s">
        <v>313</v>
      </c>
      <c r="T8" s="274" t="s">
        <v>95</v>
      </c>
      <c r="U8" s="273" t="s">
        <v>314</v>
      </c>
      <c r="V8" s="273" t="s">
        <v>44</v>
      </c>
      <c r="W8" s="273" t="s">
        <v>316</v>
      </c>
      <c r="X8" s="275" t="s">
        <v>44</v>
      </c>
      <c r="Y8" s="273" t="s">
        <v>314</v>
      </c>
      <c r="Z8" s="273" t="s">
        <v>314</v>
      </c>
      <c r="AA8" s="273" t="s">
        <v>316</v>
      </c>
      <c r="AB8" s="274" t="s">
        <v>97</v>
      </c>
      <c r="AC8" s="273" t="s">
        <v>314</v>
      </c>
      <c r="AD8" s="275" t="s">
        <v>316</v>
      </c>
      <c r="AE8" s="278" t="s">
        <v>321</v>
      </c>
      <c r="AF8" s="279" t="s">
        <v>322</v>
      </c>
      <c r="AG8" s="61"/>
      <c r="AH8" s="62"/>
      <c r="AI8" s="113"/>
      <c r="AJ8" s="23">
        <f>COUNTIFS($B$3:$AF$3,"s",B8:AF8,"s*")+COUNTIFS($B$3:$AF$3,"s",B8:AF8,"r*")+COUNTIFS($B$3:$AF$3,"s",B8:AF8,"al*")+COUNTIFS($B$3:$AF$3,"s",B8:AF8,"sch*")</f>
        <v>2</v>
      </c>
      <c r="AK8" s="45">
        <f>COUNTIF(B8:AF8,"A")</f>
        <v>10</v>
      </c>
      <c r="AL8" s="24">
        <f>COUNTIF(C8:AI8,"B")</f>
        <v>0</v>
      </c>
      <c r="AM8" s="45">
        <f>COUNTIF(B8:AF8,"C")</f>
        <v>12</v>
      </c>
      <c r="AN8" s="24">
        <f>COUNTIF(B8:AI8,"E")</f>
        <v>0</v>
      </c>
      <c r="AO8" s="25">
        <f>COUNTIF(B8:AF8,"sh*")+COUNTIF(B8:AF8,"ro*")+COUNTIF(B8:AF8,"al*")+COUNTIF(B8:AF8,"sch*")</f>
        <v>9</v>
      </c>
      <c r="AR8" s="241">
        <f>COUNTIF($B$8:$AI$8,"A")</f>
        <v>10</v>
      </c>
      <c r="AS8" s="218">
        <f>COUNTIF($C$8:$AJ$8,"C")</f>
        <v>12</v>
      </c>
      <c r="AT8" s="218">
        <f>COUNTIF($B$8:$AI$8,"W")</f>
        <v>0</v>
      </c>
      <c r="AU8" s="220">
        <f>COUNTIF($B$8:$AI$8,"RO")</f>
        <v>0</v>
      </c>
    </row>
    <row r="9" spans="1:47" ht="28.5">
      <c r="A9" s="122" t="s">
        <v>181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128"/>
      <c r="AG9" s="61"/>
      <c r="AH9" s="62"/>
      <c r="AI9" s="114"/>
      <c r="AJ9" s="23"/>
      <c r="AK9" s="45"/>
      <c r="AL9" s="24"/>
      <c r="AM9" s="45"/>
      <c r="AN9" s="24"/>
      <c r="AO9" s="25"/>
      <c r="AR9" s="241"/>
      <c r="AS9" s="219"/>
      <c r="AT9" s="225"/>
      <c r="AU9" s="221"/>
    </row>
    <row r="10" spans="1:47" ht="28.5">
      <c r="A10" s="277" t="s">
        <v>177</v>
      </c>
      <c r="B10" s="273" t="s">
        <v>45</v>
      </c>
      <c r="C10" s="273" t="s">
        <v>316</v>
      </c>
      <c r="D10" s="273" t="s">
        <v>44</v>
      </c>
      <c r="E10" s="273" t="s">
        <v>314</v>
      </c>
      <c r="F10" s="273" t="s">
        <v>316</v>
      </c>
      <c r="G10" s="276" t="s">
        <v>325</v>
      </c>
      <c r="H10" s="273" t="s">
        <v>314</v>
      </c>
      <c r="I10" s="273" t="s">
        <v>314</v>
      </c>
      <c r="J10" s="273" t="s">
        <v>316</v>
      </c>
      <c r="K10" s="276" t="s">
        <v>326</v>
      </c>
      <c r="L10" s="273" t="s">
        <v>314</v>
      </c>
      <c r="M10" s="273" t="s">
        <v>314</v>
      </c>
      <c r="N10" s="273" t="s">
        <v>316</v>
      </c>
      <c r="O10" s="275" t="s">
        <v>316</v>
      </c>
      <c r="P10" s="274" t="s">
        <v>317</v>
      </c>
      <c r="Q10" s="274" t="s">
        <v>311</v>
      </c>
      <c r="R10" s="273" t="s">
        <v>45</v>
      </c>
      <c r="S10" s="273" t="s">
        <v>44</v>
      </c>
      <c r="T10" s="273" t="s">
        <v>314</v>
      </c>
      <c r="U10" s="273" t="s">
        <v>316</v>
      </c>
      <c r="V10" s="274" t="s">
        <v>312</v>
      </c>
      <c r="W10" s="274" t="s">
        <v>94</v>
      </c>
      <c r="X10" s="273" t="s">
        <v>314</v>
      </c>
      <c r="Y10" s="273" t="s">
        <v>314</v>
      </c>
      <c r="Z10" s="275" t="s">
        <v>316</v>
      </c>
      <c r="AA10" s="273" t="s">
        <v>45</v>
      </c>
      <c r="AB10" s="275" t="s">
        <v>316</v>
      </c>
      <c r="AC10" s="274" t="s">
        <v>323</v>
      </c>
      <c r="AD10" s="273" t="s">
        <v>314</v>
      </c>
      <c r="AE10" s="273" t="s">
        <v>44</v>
      </c>
      <c r="AF10" s="280" t="s">
        <v>97</v>
      </c>
      <c r="AG10" s="61"/>
      <c r="AH10" s="62"/>
      <c r="AI10" s="114"/>
      <c r="AJ10" s="23">
        <f>COUNTIFS($B$3:$AF$3,"s",B10:AF10,"s*")+COUNTIFS($B$3:$AF$3,"s",B10:AF10,"r*")+COUNTIFS($B$3:$AF$3,"s",B10:AF10,"al*")+COUNTIFS($B$3:$AF$3,"s",B10:AF10,"sch*")</f>
        <v>2</v>
      </c>
      <c r="AK10" s="45">
        <f>COUNTIF(B10:AF10,"A")</f>
        <v>11</v>
      </c>
      <c r="AL10" s="24">
        <f>COUNTIF(C10:AI10,"B")</f>
        <v>0</v>
      </c>
      <c r="AM10" s="45">
        <f>COUNTIF(B10:AF10,"C")</f>
        <v>12</v>
      </c>
      <c r="AN10" s="24">
        <f>COUNTIF(B10:AI10,"E")</f>
        <v>0</v>
      </c>
      <c r="AO10" s="25">
        <f>COUNTIF(B10:AF10,"sh*")+COUNTIF(B10:AF10,"ro*")+COUNTIF(B10:AF10,"al*")+COUNTIF(B10:AF10,"sch*")</f>
        <v>7</v>
      </c>
      <c r="AR10" s="222">
        <f>COUNTIF($B$10:$AI$10,"A")</f>
        <v>11</v>
      </c>
      <c r="AS10" s="223">
        <f>COUNTIF($C$10:$AJ$10,"C")</f>
        <v>11</v>
      </c>
      <c r="AT10" s="228">
        <f>COUNTIF($B$10:$AI$10,"W")</f>
        <v>0</v>
      </c>
      <c r="AU10" s="224">
        <f>COUNTIF($B$10:$AI$10,"RO")</f>
        <v>0</v>
      </c>
    </row>
    <row r="11" spans="1:47" ht="28.5">
      <c r="A11" s="122" t="s">
        <v>181</v>
      </c>
      <c r="B11" s="113"/>
      <c r="C11" s="113"/>
      <c r="D11" s="113"/>
      <c r="E11" s="113"/>
      <c r="F11" s="113"/>
      <c r="G11" s="113"/>
      <c r="H11" s="113"/>
      <c r="I11" s="115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/>
      <c r="Y11" s="113"/>
      <c r="Z11" s="113"/>
      <c r="AA11" s="113"/>
      <c r="AB11" s="113"/>
      <c r="AC11" s="123"/>
      <c r="AD11" s="113"/>
      <c r="AE11" s="113"/>
      <c r="AF11" s="128"/>
      <c r="AG11" s="61"/>
      <c r="AH11" s="62"/>
      <c r="AI11" s="114"/>
      <c r="AJ11" s="23"/>
      <c r="AK11" s="45"/>
      <c r="AL11" s="24"/>
      <c r="AM11" s="45"/>
      <c r="AN11" s="24"/>
      <c r="AO11" s="25"/>
      <c r="AR11" s="222"/>
      <c r="AS11" s="226"/>
      <c r="AT11" s="229"/>
      <c r="AU11" s="227"/>
    </row>
    <row r="12" spans="1:47" ht="28.5">
      <c r="A12" s="277" t="s">
        <v>185</v>
      </c>
      <c r="B12" s="273" t="s">
        <v>44</v>
      </c>
      <c r="C12" s="273" t="s">
        <v>45</v>
      </c>
      <c r="D12" s="273" t="s">
        <v>314</v>
      </c>
      <c r="E12" s="273" t="s">
        <v>44</v>
      </c>
      <c r="F12" s="273" t="s">
        <v>314</v>
      </c>
      <c r="G12" s="275" t="s">
        <v>316</v>
      </c>
      <c r="H12" s="274" t="s">
        <v>309</v>
      </c>
      <c r="I12" s="275" t="s">
        <v>316</v>
      </c>
      <c r="J12" s="280" t="s">
        <v>310</v>
      </c>
      <c r="K12" s="273" t="s">
        <v>314</v>
      </c>
      <c r="L12" s="273" t="s">
        <v>316</v>
      </c>
      <c r="M12" s="275" t="s">
        <v>316</v>
      </c>
      <c r="N12" s="274" t="s">
        <v>311</v>
      </c>
      <c r="O12" s="274" t="s">
        <v>312</v>
      </c>
      <c r="P12" s="275" t="s">
        <v>316</v>
      </c>
      <c r="Q12" s="273" t="s">
        <v>44</v>
      </c>
      <c r="R12" s="274" t="s">
        <v>313</v>
      </c>
      <c r="S12" s="273" t="s">
        <v>45</v>
      </c>
      <c r="T12" s="275" t="s">
        <v>316</v>
      </c>
      <c r="U12" s="274" t="s">
        <v>95</v>
      </c>
      <c r="V12" s="273" t="s">
        <v>314</v>
      </c>
      <c r="W12" s="273" t="s">
        <v>314</v>
      </c>
      <c r="X12" s="275" t="s">
        <v>45</v>
      </c>
      <c r="Y12" s="275" t="s">
        <v>316</v>
      </c>
      <c r="Z12" s="276" t="s">
        <v>327</v>
      </c>
      <c r="AA12" s="273" t="s">
        <v>314</v>
      </c>
      <c r="AB12" s="273" t="s">
        <v>314</v>
      </c>
      <c r="AC12" s="273" t="s">
        <v>316</v>
      </c>
      <c r="AD12" s="280" t="s">
        <v>98</v>
      </c>
      <c r="AE12" s="273" t="s">
        <v>314</v>
      </c>
      <c r="AF12" s="273" t="s">
        <v>44</v>
      </c>
      <c r="AG12" s="61"/>
      <c r="AH12" s="62"/>
      <c r="AI12" s="114"/>
      <c r="AJ12" s="23">
        <f>COUNTIFS($B$3:$AF$3,"s",B12:AF12,"s*")+COUNTIFS($B$3:$AF$3,"s",B12:AF12,"r*")+COUNTIFS($B$3:$AF$3,"s",B12:AF12,"al*")+COUNTIFS($B$3:$AF$3,"s",B12:AF12,"sch*")</f>
        <v>2</v>
      </c>
      <c r="AK12" s="45">
        <f>COUNTIF(B12:AF12,"A")</f>
        <v>12</v>
      </c>
      <c r="AL12" s="24">
        <f>COUNTIF(C12:AI12,"B")</f>
        <v>0</v>
      </c>
      <c r="AM12" s="45">
        <f>COUNTIF(B12:AF12,"C")</f>
        <v>11</v>
      </c>
      <c r="AN12" s="24">
        <f>COUNTIF(B12:AI12,"E")</f>
        <v>0</v>
      </c>
      <c r="AO12" s="25">
        <f>COUNTIF(B12:AF12,"sh*")+COUNTIF(B12:AF12,"ro*")+COUNTIF(B12:AF12,"al*")+COUNTIF(B12:AF12,"sch*")</f>
        <v>8</v>
      </c>
    </row>
    <row r="13" spans="1:47" ht="28.5">
      <c r="A13" s="122" t="s">
        <v>181</v>
      </c>
      <c r="B13" s="113"/>
      <c r="C13" s="113"/>
      <c r="D13" s="113"/>
      <c r="E13" s="113"/>
      <c r="F13" s="117"/>
      <c r="G13" s="113"/>
      <c r="H13" s="117"/>
      <c r="I13" s="115"/>
      <c r="J13" s="113"/>
      <c r="K13" s="113"/>
      <c r="L13" s="113"/>
      <c r="M13" s="160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23"/>
      <c r="AD13" s="113"/>
      <c r="AE13" s="113"/>
      <c r="AF13" s="128"/>
      <c r="AG13" s="61"/>
      <c r="AH13" s="62"/>
      <c r="AI13" s="114"/>
      <c r="AJ13" s="23"/>
      <c r="AK13" s="45"/>
      <c r="AL13" s="24"/>
      <c r="AM13" s="45"/>
      <c r="AN13" s="24"/>
      <c r="AO13" s="25"/>
    </row>
    <row r="14" spans="1:47" ht="28.5">
      <c r="A14" s="122" t="s">
        <v>182</v>
      </c>
      <c r="B14" s="113"/>
      <c r="C14" s="113"/>
      <c r="D14" s="113"/>
      <c r="E14" s="113"/>
      <c r="F14" s="113"/>
      <c r="G14" s="113"/>
      <c r="H14" s="113"/>
      <c r="I14" s="115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6"/>
      <c r="W14" s="113"/>
      <c r="X14" s="113"/>
      <c r="Y14" s="113"/>
      <c r="Z14" s="113"/>
      <c r="AA14" s="113"/>
      <c r="AB14" s="113"/>
      <c r="AC14" s="123"/>
      <c r="AD14" s="113"/>
      <c r="AE14" s="113"/>
      <c r="AF14" s="128"/>
      <c r="AG14" s="61"/>
      <c r="AH14" s="62"/>
      <c r="AI14" s="114"/>
      <c r="AJ14" s="23">
        <f t="shared" ref="AJ14" si="3">COUNTIFS($B$3:$AF$3,"s",B14:AF14,"s*")+COUNTIFS($B$3:$AF$3,"s",B14:AF14,"r*")+COUNTIFS($B$3:$AF$3,"s",B14:AF14,"al*")+COUNTIFS($B$3:$AF$3,"s",B14:AF14,"sch*")</f>
        <v>0</v>
      </c>
      <c r="AK14" s="45">
        <f t="shared" ref="AK14" si="4">COUNTIF(B14:AF14,"A")</f>
        <v>0</v>
      </c>
      <c r="AL14" s="24">
        <f t="shared" ref="AL14" si="5">COUNTIF(C14:AI14,"SPM")</f>
        <v>0</v>
      </c>
      <c r="AM14" s="45">
        <f t="shared" ref="AM14" si="6">COUNTIF(B14:AF14,"C")</f>
        <v>0</v>
      </c>
      <c r="AN14" s="24">
        <f t="shared" ref="AN14" si="7">COUNTIF(B14:AI14,"E")</f>
        <v>0</v>
      </c>
      <c r="AO14" s="25">
        <f t="shared" ref="AO14" si="8">COUNTIF(B14:AF14,"sh*")+COUNTIF(B14:AF14,"ro*")+COUNTIF(B14:AF14,"al*")+COUNTIF(B14:AF14,"sch*")</f>
        <v>0</v>
      </c>
    </row>
    <row r="15" spans="1:47" ht="28.5">
      <c r="A15" s="122"/>
      <c r="B15" s="113"/>
      <c r="C15" s="113"/>
      <c r="D15" s="113"/>
      <c r="E15" s="113"/>
      <c r="F15" s="113"/>
      <c r="G15" s="113"/>
      <c r="H15" s="113"/>
      <c r="I15" s="115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6"/>
      <c r="W15" s="113"/>
      <c r="X15" s="113"/>
      <c r="Y15" s="113"/>
      <c r="Z15" s="113"/>
      <c r="AA15" s="113"/>
      <c r="AB15" s="113"/>
      <c r="AC15" s="123"/>
      <c r="AD15" s="113"/>
      <c r="AE15" s="113"/>
      <c r="AF15" s="128"/>
      <c r="AG15" s="61"/>
      <c r="AH15" s="62"/>
      <c r="AI15" s="114"/>
      <c r="AJ15" s="23"/>
      <c r="AK15" s="133"/>
      <c r="AL15" s="133"/>
      <c r="AM15" s="133"/>
      <c r="AN15" s="133"/>
      <c r="AO15" s="133"/>
    </row>
    <row r="16" spans="1:47" ht="28.5">
      <c r="A16" s="122"/>
      <c r="B16" s="113"/>
      <c r="C16" s="113"/>
      <c r="D16" s="113"/>
      <c r="E16" s="113"/>
      <c r="F16" s="120"/>
      <c r="G16" s="120"/>
      <c r="H16" s="113"/>
      <c r="I16" s="113"/>
      <c r="J16" s="113"/>
      <c r="K16" s="116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28"/>
      <c r="AG16" s="61"/>
      <c r="AH16" s="62"/>
      <c r="AI16" s="242"/>
      <c r="AJ16" s="28"/>
      <c r="AK16" s="29"/>
      <c r="AL16" s="29"/>
      <c r="AM16" s="29"/>
      <c r="AN16" s="30"/>
      <c r="AO16" s="31"/>
    </row>
    <row r="17" spans="1:73" ht="28.5">
      <c r="A17" s="277" t="s">
        <v>174</v>
      </c>
      <c r="B17" s="283" t="s">
        <v>328</v>
      </c>
      <c r="C17" s="273" t="s">
        <v>314</v>
      </c>
      <c r="D17" s="273">
        <v>10</v>
      </c>
      <c r="E17" s="283" t="s">
        <v>328</v>
      </c>
      <c r="F17" s="273" t="s">
        <v>315</v>
      </c>
      <c r="G17" s="273" t="s">
        <v>314</v>
      </c>
      <c r="H17" s="273" t="s">
        <v>316</v>
      </c>
      <c r="I17" s="283" t="s">
        <v>328</v>
      </c>
      <c r="J17" s="273" t="s">
        <v>315</v>
      </c>
      <c r="K17" s="273" t="s">
        <v>315</v>
      </c>
      <c r="L17" s="273" t="s">
        <v>315</v>
      </c>
      <c r="M17" s="283" t="s">
        <v>328</v>
      </c>
      <c r="N17" s="283" t="s">
        <v>328</v>
      </c>
      <c r="O17" s="273" t="s">
        <v>314</v>
      </c>
      <c r="P17" s="273" t="s">
        <v>315</v>
      </c>
      <c r="Q17" s="273" t="s">
        <v>315</v>
      </c>
      <c r="R17" s="273" t="s">
        <v>44</v>
      </c>
      <c r="S17" s="283" t="s">
        <v>328</v>
      </c>
      <c r="T17" s="273" t="s">
        <v>314</v>
      </c>
      <c r="U17" s="273" t="s">
        <v>44</v>
      </c>
      <c r="V17" s="281" t="s">
        <v>316</v>
      </c>
      <c r="W17" s="273" t="s">
        <v>315</v>
      </c>
      <c r="X17" s="273" t="s">
        <v>315</v>
      </c>
      <c r="Y17" s="273" t="s">
        <v>315</v>
      </c>
      <c r="Z17" s="283" t="s">
        <v>328</v>
      </c>
      <c r="AA17" s="283" t="s">
        <v>328</v>
      </c>
      <c r="AB17" s="275" t="s">
        <v>316</v>
      </c>
      <c r="AC17" s="273" t="s">
        <v>314</v>
      </c>
      <c r="AD17" s="273" t="s">
        <v>316</v>
      </c>
      <c r="AE17" s="282" t="s">
        <v>315</v>
      </c>
      <c r="AF17" s="275" t="s">
        <v>315</v>
      </c>
      <c r="AG17" s="61"/>
      <c r="AH17" s="62"/>
      <c r="AI17" s="121"/>
      <c r="AJ17" s="23">
        <f>COUNTIFS($B$3:$AF$3,"s",B17:AF17,"s*")+COUNTIFS($B$3:$AF$3,"s",B17:AF17,"r*")+COUNTIFS($B$3:$AF$3,"s",B17:AF17,"al*")+COUNTIFS($B$3:$AF$3,"s",B17:AF17,"sch*")</f>
        <v>0</v>
      </c>
      <c r="AK17" s="24">
        <f t="shared" ref="AK17" si="9">COUNTIF(B17:AF17,"A")</f>
        <v>6</v>
      </c>
      <c r="AL17" s="24">
        <f>COUNTIF(C17:AI17,"B")</f>
        <v>11</v>
      </c>
      <c r="AM17" s="24">
        <f t="shared" ref="AM17" si="10">COUNTIF(B17:AF17,"C")</f>
        <v>5</v>
      </c>
      <c r="AN17" s="24">
        <f>COUNTIF(B17:AI17,"E")</f>
        <v>0</v>
      </c>
      <c r="AO17" s="25">
        <f t="shared" ref="AO17" si="11">COUNTIF(B17:AF17,"sh*")+COUNTIF(B17:AF17,"ro*")+COUNTIF(B17:AF17,"al*")+COUNTIF(B17:AF17,"sch*")</f>
        <v>0</v>
      </c>
    </row>
    <row r="18" spans="1:73" ht="28.5">
      <c r="A18" s="122" t="s">
        <v>183</v>
      </c>
      <c r="B18" s="113"/>
      <c r="C18" s="113"/>
      <c r="D18" s="199"/>
      <c r="E18" s="113"/>
      <c r="F18" s="113"/>
      <c r="G18" s="120"/>
      <c r="H18" s="117"/>
      <c r="I18" s="230"/>
      <c r="J18" s="117"/>
      <c r="K18" s="117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28"/>
      <c r="AG18" s="61"/>
      <c r="AH18" s="62"/>
      <c r="AI18" s="242"/>
      <c r="AJ18" s="28"/>
      <c r="AK18" s="29"/>
      <c r="AL18" s="29"/>
      <c r="AM18" s="29"/>
      <c r="AN18" s="30"/>
      <c r="AO18" s="31"/>
    </row>
    <row r="19" spans="1:73" ht="28.5">
      <c r="A19" s="277" t="s">
        <v>306</v>
      </c>
      <c r="B19" s="273">
        <v>12</v>
      </c>
      <c r="C19" s="273" t="s">
        <v>331</v>
      </c>
      <c r="D19" s="273" t="s">
        <v>45</v>
      </c>
      <c r="E19" s="273" t="s">
        <v>331</v>
      </c>
      <c r="F19" s="283" t="s">
        <v>328</v>
      </c>
      <c r="G19" s="273" t="s">
        <v>315</v>
      </c>
      <c r="H19" s="273" t="s">
        <v>315</v>
      </c>
      <c r="I19" s="273" t="s">
        <v>315</v>
      </c>
      <c r="J19" s="283" t="s">
        <v>328</v>
      </c>
      <c r="K19" s="273" t="s">
        <v>316</v>
      </c>
      <c r="L19" s="273" t="s">
        <v>314</v>
      </c>
      <c r="M19" s="273" t="s">
        <v>315</v>
      </c>
      <c r="N19" s="273" t="s">
        <v>315</v>
      </c>
      <c r="O19" s="273" t="s">
        <v>315</v>
      </c>
      <c r="P19" s="273" t="s">
        <v>314</v>
      </c>
      <c r="Q19" s="283" t="s">
        <v>328</v>
      </c>
      <c r="R19" s="281" t="s">
        <v>46</v>
      </c>
      <c r="S19" s="288" t="s">
        <v>315</v>
      </c>
      <c r="T19" s="288" t="s">
        <v>315</v>
      </c>
      <c r="U19" s="288" t="s">
        <v>315</v>
      </c>
      <c r="V19" s="288" t="s">
        <v>315</v>
      </c>
      <c r="W19" s="273" t="s">
        <v>316</v>
      </c>
      <c r="X19" s="289" t="s">
        <v>328</v>
      </c>
      <c r="Y19" s="283" t="s">
        <v>328</v>
      </c>
      <c r="Z19" s="273" t="s">
        <v>314</v>
      </c>
      <c r="AA19" s="273" t="s">
        <v>315</v>
      </c>
      <c r="AB19" s="273" t="s">
        <v>315</v>
      </c>
      <c r="AC19" s="273" t="s">
        <v>315</v>
      </c>
      <c r="AD19" s="273" t="s">
        <v>315</v>
      </c>
      <c r="AE19" s="283" t="s">
        <v>328</v>
      </c>
      <c r="AF19" s="273" t="s">
        <v>45</v>
      </c>
      <c r="AG19" s="61"/>
      <c r="AH19" s="62"/>
      <c r="AI19" s="242"/>
      <c r="AJ19" s="64"/>
      <c r="AK19" s="65"/>
      <c r="AL19" s="65"/>
      <c r="AM19" s="65"/>
      <c r="AN19" s="66"/>
      <c r="AO19" s="132"/>
    </row>
    <row r="20" spans="1:73" ht="28.5">
      <c r="A20" s="122" t="s">
        <v>167</v>
      </c>
      <c r="B20" s="33"/>
      <c r="C20" s="33"/>
      <c r="D20" s="33"/>
      <c r="E20" s="33"/>
      <c r="F20" s="33"/>
      <c r="G20" s="284"/>
      <c r="H20" s="285"/>
      <c r="I20" s="286"/>
      <c r="J20" s="285"/>
      <c r="K20" s="285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287"/>
      <c r="AG20" s="61"/>
      <c r="AH20" s="62"/>
      <c r="AI20" s="242"/>
      <c r="AJ20" s="64"/>
      <c r="AK20" s="65"/>
      <c r="AL20" s="65"/>
      <c r="AM20" s="65"/>
      <c r="AN20" s="66"/>
      <c r="AO20" s="132"/>
    </row>
    <row r="21" spans="1:73" ht="28.5">
      <c r="A21" s="122" t="s">
        <v>77</v>
      </c>
      <c r="B21" s="113"/>
      <c r="C21" s="113"/>
      <c r="D21" s="113"/>
      <c r="E21" s="113"/>
      <c r="F21" s="117"/>
      <c r="G21" s="113"/>
      <c r="H21" s="117"/>
      <c r="I21" s="117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7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28"/>
      <c r="AG21" s="61"/>
      <c r="AH21" s="62"/>
      <c r="AI21" s="113"/>
      <c r="AJ21" s="23">
        <f>COUNTIFS($B$3:$AF$3,"s",B21:AF21,"s*")+COUNTIFS($B$3:$AF$3,"s",B21:AF21,"r*")+COUNTIFS($B$3:$AF$3,"s",B21:AF21,"al*")+COUNTIFS($B$3:$AF$3,"s",B21:AF21,"sch*")</f>
        <v>0</v>
      </c>
      <c r="AK21" s="45">
        <f>COUNTIF(B21:AF21,"A")</f>
        <v>0</v>
      </c>
      <c r="AL21" s="24">
        <f>COUNTIF(C21:AI21,"SPM")</f>
        <v>0</v>
      </c>
      <c r="AM21" s="45">
        <f>COUNTIF(B21:AF21,"C")</f>
        <v>0</v>
      </c>
      <c r="AN21" s="24">
        <f>COUNTIF(B21:AI21,"E")</f>
        <v>0</v>
      </c>
      <c r="AO21" s="25">
        <f>COUNTIF(B21:AF21,"sh*")+COUNTIF(B21:AF21,"ro*")+COUNTIF(B21:AF21,"al*")+COUNTIF(B21:AF21,"sch*")</f>
        <v>0</v>
      </c>
      <c r="AP21" s="55"/>
      <c r="AQ21" s="10"/>
      <c r="AR21" s="10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</row>
    <row r="22" spans="1:73" ht="28.5">
      <c r="A22" s="125" t="s">
        <v>8</v>
      </c>
      <c r="B22" s="113"/>
      <c r="C22" s="113"/>
      <c r="D22" s="113"/>
      <c r="E22" s="113"/>
      <c r="F22" s="113"/>
      <c r="G22" s="113"/>
      <c r="H22" s="117"/>
      <c r="I22" s="230"/>
      <c r="J22" s="117"/>
      <c r="K22" s="117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28"/>
      <c r="AG22" s="61"/>
      <c r="AH22" s="62"/>
      <c r="AI22" s="113"/>
      <c r="AJ22" s="46"/>
      <c r="AK22" s="47"/>
      <c r="AL22" s="47"/>
      <c r="AM22" s="47"/>
      <c r="AN22" s="48"/>
      <c r="AO22" s="49"/>
      <c r="AP22" s="55"/>
      <c r="AQ22" s="10"/>
      <c r="AR22" s="10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</row>
    <row r="23" spans="1:73" ht="28.5">
      <c r="A23" s="236"/>
      <c r="B23" s="114"/>
      <c r="C23" s="114"/>
      <c r="D23" s="114"/>
      <c r="E23" s="114"/>
      <c r="F23" s="114"/>
      <c r="G23" s="114"/>
      <c r="H23" s="114"/>
      <c r="I23" s="118"/>
      <c r="J23" s="118"/>
      <c r="K23" s="117"/>
      <c r="L23" s="113"/>
      <c r="M23" s="117"/>
      <c r="N23" s="118"/>
      <c r="O23" s="118"/>
      <c r="P23" s="113"/>
      <c r="Q23" s="118"/>
      <c r="R23" s="118"/>
      <c r="S23" s="117"/>
      <c r="T23" s="113"/>
      <c r="U23" s="118"/>
      <c r="V23" s="113"/>
      <c r="W23" s="114"/>
      <c r="X23" s="114"/>
      <c r="Y23" s="114"/>
      <c r="Z23" s="118"/>
      <c r="AA23" s="118"/>
      <c r="AB23" s="118"/>
      <c r="AC23" s="118"/>
      <c r="AD23" s="118"/>
      <c r="AE23" s="116"/>
      <c r="AF23" s="215"/>
      <c r="AG23" s="61"/>
      <c r="AH23" s="126"/>
      <c r="AI23" s="113"/>
      <c r="AJ23" s="23"/>
      <c r="AK23" s="45"/>
      <c r="AL23" s="24"/>
      <c r="AM23" s="45"/>
      <c r="AN23" s="24"/>
      <c r="AO23" s="25"/>
      <c r="AP23" s="55"/>
      <c r="AQ23" s="10"/>
      <c r="AR23" s="10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</row>
    <row r="24" spans="1:73" ht="28.5">
      <c r="A24" s="125"/>
      <c r="B24" s="113"/>
      <c r="C24" s="113"/>
      <c r="D24" s="113"/>
      <c r="E24" s="113"/>
      <c r="F24" s="113"/>
      <c r="G24" s="113"/>
      <c r="H24" s="113"/>
      <c r="I24" s="115"/>
      <c r="J24" s="113"/>
      <c r="K24" s="113"/>
      <c r="L24" s="113"/>
      <c r="M24" s="113"/>
      <c r="N24" s="199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28"/>
      <c r="AG24" s="61"/>
      <c r="AH24" s="62"/>
      <c r="AI24" s="113"/>
      <c r="AJ24" s="50"/>
      <c r="AK24" s="51"/>
      <c r="AL24" s="51"/>
      <c r="AM24" s="51"/>
      <c r="AN24" s="52"/>
      <c r="AO24" s="53"/>
      <c r="AP24" s="55"/>
      <c r="AQ24" s="10"/>
      <c r="AR24" s="10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</row>
    <row r="25" spans="1:73" ht="28.5">
      <c r="A25" s="237" t="s">
        <v>169</v>
      </c>
      <c r="B25" s="72">
        <f t="shared" ref="B25:AF25" si="12">COUNTIF(B3:B24,"A")</f>
        <v>2</v>
      </c>
      <c r="C25" s="72">
        <f t="shared" si="12"/>
        <v>2</v>
      </c>
      <c r="D25" s="72">
        <f t="shared" si="12"/>
        <v>2</v>
      </c>
      <c r="E25" s="72">
        <f t="shared" si="12"/>
        <v>2</v>
      </c>
      <c r="F25" s="72">
        <f t="shared" si="12"/>
        <v>2</v>
      </c>
      <c r="G25" s="72">
        <f t="shared" si="12"/>
        <v>2</v>
      </c>
      <c r="H25" s="72">
        <f t="shared" si="12"/>
        <v>2</v>
      </c>
      <c r="I25" s="72">
        <f t="shared" si="12"/>
        <v>2</v>
      </c>
      <c r="J25" s="72">
        <f t="shared" si="12"/>
        <v>2</v>
      </c>
      <c r="K25" s="72">
        <f t="shared" si="12"/>
        <v>2</v>
      </c>
      <c r="L25" s="72">
        <f t="shared" si="12"/>
        <v>2</v>
      </c>
      <c r="M25" s="72">
        <f t="shared" si="12"/>
        <v>2</v>
      </c>
      <c r="N25" s="72">
        <f t="shared" si="12"/>
        <v>2</v>
      </c>
      <c r="O25" s="72">
        <f>COUNTIF(O3:O24,"A")</f>
        <v>2</v>
      </c>
      <c r="P25" s="72">
        <f t="shared" si="12"/>
        <v>2</v>
      </c>
      <c r="Q25" s="72">
        <f t="shared" si="12"/>
        <v>2</v>
      </c>
      <c r="R25" s="72">
        <f t="shared" si="12"/>
        <v>2</v>
      </c>
      <c r="S25" s="72">
        <f t="shared" si="12"/>
        <v>2</v>
      </c>
      <c r="T25" s="72">
        <f t="shared" si="12"/>
        <v>2</v>
      </c>
      <c r="U25" s="72">
        <f t="shared" si="12"/>
        <v>2</v>
      </c>
      <c r="V25" s="72">
        <f t="shared" si="12"/>
        <v>2</v>
      </c>
      <c r="W25" s="72">
        <f t="shared" si="12"/>
        <v>2</v>
      </c>
      <c r="X25" s="72">
        <f t="shared" si="12"/>
        <v>2</v>
      </c>
      <c r="Y25" s="72">
        <f t="shared" si="12"/>
        <v>2</v>
      </c>
      <c r="Z25" s="72">
        <f t="shared" si="12"/>
        <v>2</v>
      </c>
      <c r="AA25" s="72">
        <f t="shared" si="12"/>
        <v>2</v>
      </c>
      <c r="AB25" s="72">
        <f t="shared" si="12"/>
        <v>2</v>
      </c>
      <c r="AC25" s="72">
        <f t="shared" si="12"/>
        <v>2</v>
      </c>
      <c r="AD25" s="72">
        <f t="shared" si="12"/>
        <v>2</v>
      </c>
      <c r="AE25" s="72">
        <f t="shared" si="12"/>
        <v>2</v>
      </c>
      <c r="AF25" s="111">
        <f t="shared" si="12"/>
        <v>2</v>
      </c>
      <c r="AG25" s="111"/>
      <c r="AH25" s="69"/>
      <c r="AI25" s="35"/>
    </row>
    <row r="26" spans="1:73" ht="28.5">
      <c r="A26" s="237" t="s">
        <v>170</v>
      </c>
      <c r="B26" s="72">
        <f t="shared" ref="B26:AF26" si="13">COUNTIF(B3:B24,"B")</f>
        <v>0</v>
      </c>
      <c r="C26" s="72">
        <f t="shared" si="13"/>
        <v>1</v>
      </c>
      <c r="D26" s="72">
        <f t="shared" si="13"/>
        <v>1</v>
      </c>
      <c r="E26" s="72">
        <f t="shared" si="13"/>
        <v>1</v>
      </c>
      <c r="F26" s="72">
        <f t="shared" si="13"/>
        <v>1</v>
      </c>
      <c r="G26" s="72">
        <f t="shared" si="13"/>
        <v>1</v>
      </c>
      <c r="H26" s="72">
        <f t="shared" si="13"/>
        <v>1</v>
      </c>
      <c r="I26" s="72">
        <f t="shared" si="13"/>
        <v>1</v>
      </c>
      <c r="J26" s="72">
        <f t="shared" si="13"/>
        <v>1</v>
      </c>
      <c r="K26" s="72">
        <f t="shared" si="13"/>
        <v>1</v>
      </c>
      <c r="L26" s="72">
        <f t="shared" si="13"/>
        <v>1</v>
      </c>
      <c r="M26" s="72">
        <f t="shared" si="13"/>
        <v>1</v>
      </c>
      <c r="N26" s="72">
        <f t="shared" si="13"/>
        <v>1</v>
      </c>
      <c r="O26" s="72">
        <f t="shared" si="13"/>
        <v>1</v>
      </c>
      <c r="P26" s="72">
        <f t="shared" si="13"/>
        <v>1</v>
      </c>
      <c r="Q26" s="72">
        <f t="shared" si="13"/>
        <v>1</v>
      </c>
      <c r="R26" s="72">
        <f t="shared" si="13"/>
        <v>1</v>
      </c>
      <c r="S26" s="72">
        <f t="shared" si="13"/>
        <v>1</v>
      </c>
      <c r="T26" s="72">
        <f t="shared" si="13"/>
        <v>1</v>
      </c>
      <c r="U26" s="72">
        <f t="shared" si="13"/>
        <v>1</v>
      </c>
      <c r="V26" s="72">
        <f t="shared" si="13"/>
        <v>1</v>
      </c>
      <c r="W26" s="72">
        <f t="shared" si="13"/>
        <v>1</v>
      </c>
      <c r="X26" s="72">
        <f t="shared" si="13"/>
        <v>1</v>
      </c>
      <c r="Y26" s="72">
        <f t="shared" si="13"/>
        <v>1</v>
      </c>
      <c r="Z26" s="72">
        <f t="shared" si="13"/>
        <v>0</v>
      </c>
      <c r="AA26" s="72">
        <f t="shared" si="13"/>
        <v>1</v>
      </c>
      <c r="AB26" s="72">
        <f t="shared" si="13"/>
        <v>1</v>
      </c>
      <c r="AC26" s="72">
        <f t="shared" si="13"/>
        <v>1</v>
      </c>
      <c r="AD26" s="72">
        <f t="shared" si="13"/>
        <v>1</v>
      </c>
      <c r="AE26" s="72">
        <f t="shared" si="13"/>
        <v>1</v>
      </c>
      <c r="AF26" s="75">
        <f t="shared" si="13"/>
        <v>1</v>
      </c>
      <c r="AG26" s="75"/>
      <c r="AH26" s="72"/>
      <c r="AI26" s="63"/>
    </row>
    <row r="27" spans="1:73" ht="28.5">
      <c r="A27" s="237" t="s">
        <v>171</v>
      </c>
      <c r="B27" s="72">
        <f t="shared" ref="B27:AF27" si="14">COUNTIF(B4:B24,"SPM")</f>
        <v>1</v>
      </c>
      <c r="C27" s="72">
        <f t="shared" si="14"/>
        <v>0</v>
      </c>
      <c r="D27" s="72">
        <f t="shared" si="14"/>
        <v>0</v>
      </c>
      <c r="E27" s="72">
        <f t="shared" si="14"/>
        <v>0</v>
      </c>
      <c r="F27" s="72">
        <f t="shared" si="14"/>
        <v>0</v>
      </c>
      <c r="G27" s="72">
        <f t="shared" si="14"/>
        <v>0</v>
      </c>
      <c r="H27" s="72">
        <f t="shared" si="14"/>
        <v>0</v>
      </c>
      <c r="I27" s="72">
        <f t="shared" si="14"/>
        <v>0</v>
      </c>
      <c r="J27" s="72">
        <f t="shared" si="14"/>
        <v>0</v>
      </c>
      <c r="K27" s="72">
        <f t="shared" si="14"/>
        <v>0</v>
      </c>
      <c r="L27" s="72">
        <f t="shared" si="14"/>
        <v>0</v>
      </c>
      <c r="M27" s="72">
        <f t="shared" si="14"/>
        <v>0</v>
      </c>
      <c r="N27" s="72">
        <f t="shared" si="14"/>
        <v>0</v>
      </c>
      <c r="O27" s="72">
        <f t="shared" si="14"/>
        <v>0</v>
      </c>
      <c r="P27" s="72">
        <f t="shared" si="14"/>
        <v>0</v>
      </c>
      <c r="Q27" s="72">
        <f t="shared" si="14"/>
        <v>0</v>
      </c>
      <c r="R27" s="72">
        <f t="shared" si="14"/>
        <v>0</v>
      </c>
      <c r="S27" s="72">
        <f t="shared" si="14"/>
        <v>0</v>
      </c>
      <c r="T27" s="72">
        <f t="shared" si="14"/>
        <v>0</v>
      </c>
      <c r="U27" s="72">
        <f t="shared" si="14"/>
        <v>0</v>
      </c>
      <c r="V27" s="72">
        <f t="shared" si="14"/>
        <v>0</v>
      </c>
      <c r="W27" s="72">
        <f t="shared" si="14"/>
        <v>0</v>
      </c>
      <c r="X27" s="72">
        <f t="shared" si="14"/>
        <v>0</v>
      </c>
      <c r="Y27" s="72">
        <f t="shared" si="14"/>
        <v>0</v>
      </c>
      <c r="Z27" s="72">
        <f t="shared" si="14"/>
        <v>0</v>
      </c>
      <c r="AA27" s="72">
        <f t="shared" si="14"/>
        <v>0</v>
      </c>
      <c r="AB27" s="72">
        <f t="shared" si="14"/>
        <v>0</v>
      </c>
      <c r="AC27" s="72">
        <f t="shared" si="14"/>
        <v>0</v>
      </c>
      <c r="AD27" s="72">
        <f t="shared" si="14"/>
        <v>0</v>
      </c>
      <c r="AE27" s="72">
        <f t="shared" si="14"/>
        <v>0</v>
      </c>
      <c r="AF27" s="75">
        <f t="shared" si="14"/>
        <v>0</v>
      </c>
      <c r="AG27" s="75"/>
      <c r="AH27" s="72"/>
      <c r="AI27" s="63"/>
    </row>
    <row r="28" spans="1:73" ht="28.5">
      <c r="A28" s="237"/>
      <c r="B28" s="72">
        <f t="shared" ref="B28:AF28" si="15">COUNTIF(B2:B24,"C")</f>
        <v>2</v>
      </c>
      <c r="C28" s="72">
        <f t="shared" si="15"/>
        <v>3</v>
      </c>
      <c r="D28" s="72">
        <f t="shared" si="15"/>
        <v>3</v>
      </c>
      <c r="E28" s="72">
        <f t="shared" si="15"/>
        <v>2</v>
      </c>
      <c r="F28" s="72">
        <f t="shared" si="15"/>
        <v>2</v>
      </c>
      <c r="G28" s="72">
        <f t="shared" si="15"/>
        <v>2</v>
      </c>
      <c r="H28" s="72">
        <f t="shared" si="15"/>
        <v>2</v>
      </c>
      <c r="I28" s="72">
        <f t="shared" si="15"/>
        <v>2</v>
      </c>
      <c r="J28" s="72">
        <f t="shared" si="15"/>
        <v>2</v>
      </c>
      <c r="K28" s="72">
        <f t="shared" si="15"/>
        <v>2</v>
      </c>
      <c r="L28" s="72">
        <f t="shared" si="15"/>
        <v>2</v>
      </c>
      <c r="M28" s="72">
        <f t="shared" si="15"/>
        <v>2</v>
      </c>
      <c r="N28" s="72">
        <f t="shared" si="15"/>
        <v>2</v>
      </c>
      <c r="O28" s="72">
        <f t="shared" si="15"/>
        <v>2</v>
      </c>
      <c r="P28" s="72">
        <f t="shared" si="15"/>
        <v>2</v>
      </c>
      <c r="Q28" s="72">
        <f t="shared" si="15"/>
        <v>2</v>
      </c>
      <c r="R28" s="72">
        <f t="shared" si="15"/>
        <v>2</v>
      </c>
      <c r="S28" s="72">
        <f t="shared" si="15"/>
        <v>2</v>
      </c>
      <c r="T28" s="72">
        <f t="shared" si="15"/>
        <v>2</v>
      </c>
      <c r="U28" s="72">
        <f t="shared" si="15"/>
        <v>2</v>
      </c>
      <c r="V28" s="72">
        <f t="shared" si="15"/>
        <v>2</v>
      </c>
      <c r="W28" s="72">
        <f t="shared" si="15"/>
        <v>2</v>
      </c>
      <c r="X28" s="72">
        <f t="shared" si="15"/>
        <v>2</v>
      </c>
      <c r="Y28" s="72">
        <f t="shared" si="15"/>
        <v>2</v>
      </c>
      <c r="Z28" s="72">
        <f t="shared" si="15"/>
        <v>2</v>
      </c>
      <c r="AA28" s="72">
        <f t="shared" si="15"/>
        <v>2</v>
      </c>
      <c r="AB28" s="72">
        <f t="shared" si="15"/>
        <v>2</v>
      </c>
      <c r="AC28" s="72">
        <f t="shared" si="15"/>
        <v>2</v>
      </c>
      <c r="AD28" s="72">
        <f t="shared" si="15"/>
        <v>2</v>
      </c>
      <c r="AE28" s="72">
        <f t="shared" si="15"/>
        <v>2</v>
      </c>
      <c r="AF28" s="75">
        <f t="shared" si="15"/>
        <v>2</v>
      </c>
      <c r="AG28" s="75"/>
      <c r="AH28" s="72"/>
      <c r="AI28" s="63"/>
    </row>
    <row r="29" spans="1:73" ht="28.5">
      <c r="A29" s="237"/>
      <c r="B29" s="72">
        <f t="shared" ref="B29:AF29" si="16">COUNTIF(B3:B24,"E")</f>
        <v>0</v>
      </c>
      <c r="C29" s="72">
        <f t="shared" si="16"/>
        <v>0</v>
      </c>
      <c r="D29" s="72">
        <f t="shared" si="16"/>
        <v>0</v>
      </c>
      <c r="E29" s="72">
        <f t="shared" si="16"/>
        <v>0</v>
      </c>
      <c r="F29" s="72">
        <f t="shared" si="16"/>
        <v>0</v>
      </c>
      <c r="G29" s="72">
        <f t="shared" si="16"/>
        <v>0</v>
      </c>
      <c r="H29" s="72">
        <f t="shared" si="16"/>
        <v>0</v>
      </c>
      <c r="I29" s="72">
        <f t="shared" si="16"/>
        <v>0</v>
      </c>
      <c r="J29" s="72">
        <f t="shared" si="16"/>
        <v>0</v>
      </c>
      <c r="K29" s="72">
        <f t="shared" si="16"/>
        <v>0</v>
      </c>
      <c r="L29" s="72">
        <f t="shared" si="16"/>
        <v>0</v>
      </c>
      <c r="M29" s="72">
        <f t="shared" si="16"/>
        <v>0</v>
      </c>
      <c r="N29" s="72">
        <f t="shared" si="16"/>
        <v>0</v>
      </c>
      <c r="O29" s="72">
        <f t="shared" si="16"/>
        <v>0</v>
      </c>
      <c r="P29" s="72">
        <f t="shared" si="16"/>
        <v>0</v>
      </c>
      <c r="Q29" s="72">
        <f t="shared" si="16"/>
        <v>0</v>
      </c>
      <c r="R29" s="72">
        <f t="shared" si="16"/>
        <v>0</v>
      </c>
      <c r="S29" s="72">
        <f t="shared" si="16"/>
        <v>0</v>
      </c>
      <c r="T29" s="72">
        <f t="shared" si="16"/>
        <v>0</v>
      </c>
      <c r="U29" s="72">
        <f t="shared" si="16"/>
        <v>0</v>
      </c>
      <c r="V29" s="72">
        <f t="shared" si="16"/>
        <v>0</v>
      </c>
      <c r="W29" s="72">
        <f t="shared" si="16"/>
        <v>0</v>
      </c>
      <c r="X29" s="72">
        <f t="shared" si="16"/>
        <v>0</v>
      </c>
      <c r="Y29" s="72">
        <f t="shared" si="16"/>
        <v>0</v>
      </c>
      <c r="Z29" s="72">
        <f t="shared" si="16"/>
        <v>0</v>
      </c>
      <c r="AA29" s="72">
        <f t="shared" si="16"/>
        <v>0</v>
      </c>
      <c r="AB29" s="72">
        <f t="shared" si="16"/>
        <v>0</v>
      </c>
      <c r="AC29" s="72">
        <f t="shared" si="16"/>
        <v>0</v>
      </c>
      <c r="AD29" s="72">
        <f t="shared" si="16"/>
        <v>0</v>
      </c>
      <c r="AE29" s="72">
        <f t="shared" si="16"/>
        <v>0</v>
      </c>
      <c r="AF29" s="80">
        <f t="shared" si="16"/>
        <v>0</v>
      </c>
      <c r="AG29" s="80"/>
      <c r="AH29" s="77"/>
      <c r="AI29" s="17"/>
    </row>
    <row r="30" spans="1:73" ht="28.5">
      <c r="A30" s="238" t="s">
        <v>168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232"/>
      <c r="AC30" s="232"/>
      <c r="AD30" s="232"/>
      <c r="AE30" s="232"/>
      <c r="AF30" s="85"/>
      <c r="AG30" s="85"/>
      <c r="AH30" s="85"/>
    </row>
    <row r="31" spans="1:73" ht="28.5">
      <c r="A31" s="343" t="s">
        <v>188</v>
      </c>
      <c r="B31" s="343"/>
      <c r="C31" s="343"/>
      <c r="D31" s="343"/>
      <c r="E31" s="343"/>
      <c r="F31" s="343"/>
      <c r="G31" s="343"/>
      <c r="H31" s="343"/>
      <c r="I31" s="62"/>
      <c r="J31" s="62"/>
      <c r="K31" s="62" t="s">
        <v>10</v>
      </c>
      <c r="L31" s="62" t="s">
        <v>11</v>
      </c>
      <c r="M31" s="62" t="s">
        <v>12</v>
      </c>
      <c r="N31" s="62" t="s">
        <v>13</v>
      </c>
      <c r="O31" s="62" t="s">
        <v>14</v>
      </c>
      <c r="P31" s="62" t="s">
        <v>15</v>
      </c>
      <c r="Q31" s="62" t="s">
        <v>16</v>
      </c>
      <c r="R31" s="62" t="s">
        <v>17</v>
      </c>
      <c r="S31" s="62" t="s">
        <v>18</v>
      </c>
      <c r="T31" s="62" t="s">
        <v>19</v>
      </c>
      <c r="U31" s="62" t="s">
        <v>20</v>
      </c>
      <c r="V31" s="62" t="s">
        <v>21</v>
      </c>
      <c r="W31" s="62" t="s">
        <v>65</v>
      </c>
      <c r="X31" s="62" t="s">
        <v>66</v>
      </c>
      <c r="Y31" s="62"/>
      <c r="Z31" s="62"/>
      <c r="AA31" s="62"/>
      <c r="AB31" s="62"/>
      <c r="AC31" s="62"/>
      <c r="AD31" s="62"/>
      <c r="AE31" s="62"/>
    </row>
    <row r="32" spans="1:73" ht="28.5">
      <c r="A32" s="239" t="s">
        <v>189</v>
      </c>
      <c r="B32" s="158"/>
      <c r="C32" s="158"/>
      <c r="D32" s="158"/>
      <c r="E32" s="158"/>
      <c r="F32" s="158"/>
      <c r="G32" s="158"/>
      <c r="H32" s="158"/>
      <c r="I32" s="62"/>
      <c r="J32" s="62" t="s">
        <v>108</v>
      </c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>
        <f>K32+L32+M32+N32+O32+P32+Q32+R32+S32+T32+U32+V32</f>
        <v>0</v>
      </c>
      <c r="X32" s="62">
        <v>-10</v>
      </c>
      <c r="Y32" s="62"/>
      <c r="Z32" s="62"/>
      <c r="AA32" s="62"/>
      <c r="AB32" s="62"/>
      <c r="AC32" s="62"/>
      <c r="AD32" s="62"/>
      <c r="AE32" s="62"/>
    </row>
    <row r="33" spans="1:31" ht="28.5">
      <c r="A33" s="239" t="s">
        <v>190</v>
      </c>
      <c r="B33" s="158"/>
      <c r="C33" s="158"/>
      <c r="D33" s="158"/>
      <c r="E33" s="158"/>
      <c r="F33" s="158"/>
      <c r="G33" s="158"/>
      <c r="H33" s="158"/>
      <c r="I33" s="62"/>
      <c r="J33" s="62" t="s">
        <v>175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 t="shared" ref="W33:W39" si="17">K33+L33+M33+N33+O33+P33+Q33+R33+S33+T33+U33+V33</f>
        <v>0</v>
      </c>
      <c r="X33" s="62">
        <v>-10</v>
      </c>
      <c r="Y33" s="62"/>
      <c r="Z33" s="62"/>
      <c r="AA33" s="62"/>
      <c r="AB33" s="62"/>
      <c r="AC33" s="62"/>
      <c r="AD33" s="62"/>
      <c r="AE33" s="62"/>
    </row>
    <row r="34" spans="1:31" ht="28.5">
      <c r="A34" s="355" t="s">
        <v>191</v>
      </c>
      <c r="B34" s="355"/>
      <c r="C34" s="355"/>
      <c r="D34" s="355"/>
      <c r="E34" s="158"/>
      <c r="F34" s="158"/>
      <c r="G34" s="158"/>
      <c r="H34" s="158"/>
      <c r="I34" s="62"/>
      <c r="J34" s="62" t="s">
        <v>172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si="17"/>
        <v>0</v>
      </c>
      <c r="X34" s="62">
        <v>-10</v>
      </c>
      <c r="Y34" s="62" t="s">
        <v>193</v>
      </c>
      <c r="Z34" s="62"/>
      <c r="AA34" s="62"/>
      <c r="AB34" s="62"/>
      <c r="AC34" s="62"/>
      <c r="AD34" s="62"/>
      <c r="AE34" s="62"/>
    </row>
    <row r="35" spans="1:31" ht="28.5">
      <c r="A35" s="240" t="s">
        <v>192</v>
      </c>
      <c r="B35" s="158"/>
      <c r="C35" s="158"/>
      <c r="D35" s="158"/>
      <c r="E35" s="158"/>
      <c r="F35" s="158"/>
      <c r="G35" s="158"/>
      <c r="H35" s="158"/>
      <c r="I35" s="62"/>
      <c r="J35" s="62" t="s">
        <v>110</v>
      </c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17"/>
        <v>0</v>
      </c>
      <c r="X35" s="62">
        <v>-10</v>
      </c>
      <c r="Y35" s="62"/>
      <c r="Z35" s="62"/>
      <c r="AA35" s="62"/>
      <c r="AB35" s="62"/>
      <c r="AC35" s="62"/>
      <c r="AD35" s="62"/>
      <c r="AE35" s="62"/>
    </row>
    <row r="36" spans="1:31" ht="28.5">
      <c r="A36" s="21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17"/>
        <v>0</v>
      </c>
      <c r="X36" s="62">
        <v>-10</v>
      </c>
      <c r="Y36" s="62"/>
      <c r="Z36" s="62"/>
      <c r="AA36" s="62"/>
      <c r="AB36" s="62"/>
      <c r="AC36" s="62"/>
      <c r="AD36" s="62"/>
      <c r="AE36" s="62"/>
    </row>
    <row r="37" spans="1:31" ht="28.5">
      <c r="A37" s="21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17"/>
        <v>0</v>
      </c>
      <c r="X37" s="62">
        <v>-10</v>
      </c>
      <c r="Y37" s="62"/>
      <c r="Z37" s="62"/>
      <c r="AA37" s="62"/>
      <c r="AB37" s="62"/>
      <c r="AC37" s="62"/>
      <c r="AD37" s="62"/>
      <c r="AE37" s="62"/>
    </row>
    <row r="38" spans="1:31" ht="28.5">
      <c r="A38" s="21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17"/>
        <v>0</v>
      </c>
      <c r="X38" s="62">
        <v>-10</v>
      </c>
      <c r="Y38" s="62"/>
      <c r="Z38" s="62"/>
      <c r="AA38" s="62"/>
      <c r="AB38" s="62"/>
      <c r="AC38" s="62"/>
      <c r="AD38" s="62"/>
      <c r="AE38" s="62"/>
    </row>
    <row r="39" spans="1:31" ht="28.5">
      <c r="A39" s="21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>
        <f t="shared" si="17"/>
        <v>0</v>
      </c>
      <c r="X39" s="62">
        <v>-10</v>
      </c>
      <c r="Y39" s="62"/>
      <c r="Z39" s="62"/>
      <c r="AA39" s="62"/>
      <c r="AB39" s="62"/>
      <c r="AC39" s="62"/>
      <c r="AD39" s="62"/>
      <c r="AE39" s="62"/>
    </row>
    <row r="40" spans="1:31" ht="28.5">
      <c r="J40" s="106"/>
      <c r="U40" s="84"/>
    </row>
    <row r="41" spans="1:31" ht="28.5">
      <c r="J41" s="106"/>
      <c r="U41" s="84"/>
    </row>
    <row r="42" spans="1:31" ht="28.5">
      <c r="U42" s="84"/>
    </row>
    <row r="43" spans="1:31" ht="28.5">
      <c r="U43" s="84"/>
    </row>
    <row r="44" spans="1:31" ht="28.5">
      <c r="U44" s="84"/>
    </row>
    <row r="45" spans="1:31" ht="28.5">
      <c r="U45" s="84"/>
    </row>
    <row r="46" spans="1:31" ht="28.5">
      <c r="U46" s="84"/>
    </row>
    <row r="47" spans="1:31" ht="28.5">
      <c r="U47" s="84"/>
    </row>
    <row r="48" spans="1:31" ht="28.5">
      <c r="U48" s="84"/>
    </row>
    <row r="49" spans="21:21" ht="28.5">
      <c r="U49" s="84"/>
    </row>
    <row r="50" spans="21:21" ht="28.5">
      <c r="U50" s="84"/>
    </row>
    <row r="51" spans="21:21" ht="28.5">
      <c r="U51" s="84"/>
    </row>
    <row r="52" spans="21:21" ht="28.5">
      <c r="U52" s="84"/>
    </row>
    <row r="53" spans="21:21" ht="28.5">
      <c r="U53" s="84"/>
    </row>
    <row r="54" spans="21:21" ht="28.5">
      <c r="U54" s="84"/>
    </row>
    <row r="55" spans="21:21" ht="28.5">
      <c r="U55" s="84"/>
    </row>
    <row r="56" spans="21:21" ht="28.5">
      <c r="U56" s="84"/>
    </row>
    <row r="57" spans="21:21" ht="28.5">
      <c r="U57" s="84"/>
    </row>
    <row r="58" spans="21:21" ht="28.5">
      <c r="U58" s="84"/>
    </row>
    <row r="59" spans="21:21" ht="28.5">
      <c r="U59" s="84"/>
    </row>
    <row r="60" spans="21:21" ht="28.5">
      <c r="U60" s="84"/>
    </row>
    <row r="61" spans="21:21" ht="28.5">
      <c r="U61" s="84"/>
    </row>
    <row r="62" spans="21:21" ht="28.5">
      <c r="U62" s="84"/>
    </row>
    <row r="63" spans="21:21" ht="28.5">
      <c r="U63" s="84"/>
    </row>
    <row r="64" spans="21:21" ht="28.5">
      <c r="U64" s="84"/>
    </row>
    <row r="65" spans="21:21" ht="28.5">
      <c r="U65" s="84"/>
    </row>
    <row r="66" spans="21:21" ht="28.5">
      <c r="U66" s="84"/>
    </row>
    <row r="67" spans="21:21" ht="28.5">
      <c r="U67" s="84"/>
    </row>
    <row r="68" spans="21:21" ht="28.5">
      <c r="U68" s="84"/>
    </row>
    <row r="69" spans="21:21" ht="28.5">
      <c r="U69" s="84"/>
    </row>
    <row r="70" spans="21:21" ht="28.5">
      <c r="U70" s="84"/>
    </row>
    <row r="71" spans="21:21" ht="28.5">
      <c r="U71" s="84"/>
    </row>
    <row r="72" spans="21:21" ht="28.5">
      <c r="U72" s="84"/>
    </row>
    <row r="73" spans="21:21" ht="28.5">
      <c r="U73" s="84"/>
    </row>
    <row r="74" spans="21:21" ht="28.5">
      <c r="U74" s="84"/>
    </row>
    <row r="75" spans="21:21" ht="28.5">
      <c r="U75" s="84"/>
    </row>
    <row r="76" spans="21:21" ht="28.5">
      <c r="U76" s="84"/>
    </row>
  </sheetData>
  <phoneticPr fontId="3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43"/>
  <sheetViews>
    <sheetView workbookViewId="0"/>
  </sheetViews>
  <sheetFormatPr defaultRowHeight="14.25"/>
  <sheetData>
    <row r="1" spans="1:47" ht="28.5">
      <c r="A1" s="231"/>
      <c r="B1" s="114"/>
      <c r="C1" s="242"/>
      <c r="D1" s="242"/>
      <c r="E1" s="232"/>
      <c r="F1" s="242"/>
      <c r="G1" s="114"/>
      <c r="H1" s="242"/>
      <c r="I1" s="242"/>
      <c r="J1" s="242" t="s">
        <v>307</v>
      </c>
      <c r="K1" s="242"/>
      <c r="L1" s="233"/>
      <c r="M1" s="242"/>
      <c r="N1" s="242">
        <v>2026</v>
      </c>
      <c r="O1" s="242"/>
      <c r="P1" s="242"/>
      <c r="Q1" s="356" t="s">
        <v>72</v>
      </c>
      <c r="R1" s="356"/>
      <c r="S1" s="234"/>
      <c r="T1" s="242"/>
      <c r="U1" s="242"/>
      <c r="V1" s="234"/>
      <c r="W1" s="242"/>
      <c r="X1" s="298" t="s">
        <v>390</v>
      </c>
      <c r="Y1" s="242"/>
      <c r="Z1" s="242"/>
      <c r="AA1" s="242"/>
      <c r="AB1" s="242"/>
      <c r="AC1" s="242"/>
      <c r="AD1" s="114"/>
      <c r="AE1" s="242"/>
      <c r="AF1" s="217"/>
      <c r="AG1" s="5"/>
      <c r="AH1" s="6"/>
      <c r="AI1" s="9"/>
    </row>
    <row r="2" spans="1:47" ht="57">
      <c r="A2" s="231" t="s">
        <v>0</v>
      </c>
      <c r="B2" s="242">
        <v>1</v>
      </c>
      <c r="C2" s="242">
        <v>2</v>
      </c>
      <c r="D2" s="242">
        <v>3</v>
      </c>
      <c r="E2" s="232">
        <v>4</v>
      </c>
      <c r="F2" s="242">
        <v>5</v>
      </c>
      <c r="G2" s="242">
        <v>6</v>
      </c>
      <c r="H2" s="242">
        <v>7</v>
      </c>
      <c r="I2" s="242">
        <v>8</v>
      </c>
      <c r="J2" s="242">
        <v>9</v>
      </c>
      <c r="K2" s="242">
        <v>10</v>
      </c>
      <c r="L2" s="242">
        <v>11</v>
      </c>
      <c r="M2" s="242">
        <v>12</v>
      </c>
      <c r="N2" s="242">
        <v>13</v>
      </c>
      <c r="O2" s="242">
        <v>14</v>
      </c>
      <c r="P2" s="242">
        <v>15</v>
      </c>
      <c r="Q2" s="242">
        <v>16</v>
      </c>
      <c r="R2" s="242">
        <v>17</v>
      </c>
      <c r="S2" s="242">
        <v>18</v>
      </c>
      <c r="T2" s="242">
        <v>19</v>
      </c>
      <c r="U2" s="242">
        <v>20</v>
      </c>
      <c r="V2" s="242">
        <v>21</v>
      </c>
      <c r="W2" s="242">
        <v>22</v>
      </c>
      <c r="X2" s="242">
        <v>23</v>
      </c>
      <c r="Y2" s="242">
        <v>24</v>
      </c>
      <c r="Z2" s="242">
        <v>25</v>
      </c>
      <c r="AA2" s="113">
        <v>26</v>
      </c>
      <c r="AB2" s="113">
        <v>27</v>
      </c>
      <c r="AC2" s="242">
        <v>28</v>
      </c>
      <c r="AD2" s="242">
        <v>29</v>
      </c>
      <c r="AE2" s="242">
        <v>30</v>
      </c>
      <c r="AF2" s="16">
        <v>31</v>
      </c>
      <c r="AG2" s="347" t="s">
        <v>1</v>
      </c>
      <c r="AH2" s="349" t="s">
        <v>2</v>
      </c>
      <c r="AI2" s="344" t="s">
        <v>59</v>
      </c>
      <c r="AR2" s="351" t="s">
        <v>44</v>
      </c>
      <c r="AS2" s="353" t="s">
        <v>45</v>
      </c>
      <c r="AT2" s="339" t="s">
        <v>114</v>
      </c>
      <c r="AU2" s="341" t="s">
        <v>176</v>
      </c>
    </row>
    <row r="3" spans="1:47" ht="28.5">
      <c r="A3" s="231" t="s">
        <v>3</v>
      </c>
      <c r="B3" s="62" t="s">
        <v>112</v>
      </c>
      <c r="C3" s="62" t="s">
        <v>113</v>
      </c>
      <c r="D3" s="62" t="s">
        <v>114</v>
      </c>
      <c r="E3" s="62" t="s">
        <v>113</v>
      </c>
      <c r="F3" s="113" t="s">
        <v>115</v>
      </c>
      <c r="G3" s="154" t="s">
        <v>173</v>
      </c>
      <c r="H3" s="154" t="s">
        <v>111</v>
      </c>
      <c r="I3" s="62" t="s">
        <v>112</v>
      </c>
      <c r="J3" s="62" t="s">
        <v>113</v>
      </c>
      <c r="K3" s="62" t="s">
        <v>114</v>
      </c>
      <c r="L3" s="62" t="s">
        <v>113</v>
      </c>
      <c r="M3" s="113" t="s">
        <v>115</v>
      </c>
      <c r="N3" s="154" t="s">
        <v>173</v>
      </c>
      <c r="O3" s="154" t="s">
        <v>111</v>
      </c>
      <c r="P3" s="62" t="s">
        <v>112</v>
      </c>
      <c r="Q3" s="62" t="s">
        <v>113</v>
      </c>
      <c r="R3" s="62" t="s">
        <v>114</v>
      </c>
      <c r="S3" s="62" t="s">
        <v>113</v>
      </c>
      <c r="T3" s="113" t="s">
        <v>115</v>
      </c>
      <c r="U3" s="154" t="s">
        <v>173</v>
      </c>
      <c r="V3" s="154" t="s">
        <v>111</v>
      </c>
      <c r="W3" s="62" t="s">
        <v>112</v>
      </c>
      <c r="X3" s="62" t="s">
        <v>113</v>
      </c>
      <c r="Y3" s="62" t="s">
        <v>114</v>
      </c>
      <c r="Z3" s="62" t="s">
        <v>113</v>
      </c>
      <c r="AA3" s="113" t="s">
        <v>115</v>
      </c>
      <c r="AB3" s="154" t="s">
        <v>173</v>
      </c>
      <c r="AC3" s="154" t="s">
        <v>111</v>
      </c>
      <c r="AD3" s="62" t="s">
        <v>112</v>
      </c>
      <c r="AE3" s="62" t="s">
        <v>113</v>
      </c>
      <c r="AF3" s="62" t="s">
        <v>114</v>
      </c>
      <c r="AG3" s="348"/>
      <c r="AH3" s="350"/>
      <c r="AI3" s="345"/>
      <c r="AJ3" s="19" t="s">
        <v>4</v>
      </c>
      <c r="AK3" s="20" t="s">
        <v>60</v>
      </c>
      <c r="AL3" s="20" t="s">
        <v>187</v>
      </c>
      <c r="AM3" s="20" t="s">
        <v>61</v>
      </c>
      <c r="AN3" s="20" t="s">
        <v>62</v>
      </c>
      <c r="AO3" s="21" t="s">
        <v>63</v>
      </c>
      <c r="AR3" s="352"/>
      <c r="AS3" s="354"/>
      <c r="AT3" s="340"/>
      <c r="AU3" s="342"/>
    </row>
    <row r="4" spans="1:47" ht="30">
      <c r="A4" s="231" t="s">
        <v>178</v>
      </c>
      <c r="B4" s="113" t="s">
        <v>370</v>
      </c>
      <c r="C4" s="113" t="s">
        <v>373</v>
      </c>
      <c r="D4" s="113" t="s">
        <v>371</v>
      </c>
      <c r="E4" s="113" t="s">
        <v>370</v>
      </c>
      <c r="F4" s="113" t="s">
        <v>362</v>
      </c>
      <c r="G4" s="113" t="s">
        <v>197</v>
      </c>
      <c r="H4" s="113" t="s">
        <v>371</v>
      </c>
      <c r="I4" s="161" t="s">
        <v>370</v>
      </c>
      <c r="J4" s="113" t="s">
        <v>44</v>
      </c>
      <c r="K4" s="117" t="s">
        <v>176</v>
      </c>
      <c r="L4" s="113" t="s">
        <v>372</v>
      </c>
      <c r="M4" s="113" t="s">
        <v>380</v>
      </c>
      <c r="N4" s="113" t="s">
        <v>380</v>
      </c>
      <c r="O4" s="113" t="s">
        <v>380</v>
      </c>
      <c r="P4" s="113" t="s">
        <v>380</v>
      </c>
      <c r="Q4" s="113" t="s">
        <v>376</v>
      </c>
      <c r="R4" s="113" t="s">
        <v>375</v>
      </c>
      <c r="S4" s="117" t="s">
        <v>197</v>
      </c>
      <c r="T4" s="113" t="s">
        <v>335</v>
      </c>
      <c r="U4" s="113" t="s">
        <v>335</v>
      </c>
      <c r="V4" s="113" t="s">
        <v>335</v>
      </c>
      <c r="W4" s="113" t="s">
        <v>381</v>
      </c>
      <c r="X4" s="113" t="s">
        <v>388</v>
      </c>
      <c r="Y4" s="113" t="s">
        <v>44</v>
      </c>
      <c r="Z4" s="113" t="s">
        <v>387</v>
      </c>
      <c r="AA4" s="113" t="s">
        <v>386</v>
      </c>
      <c r="AB4" s="113" t="s">
        <v>44</v>
      </c>
      <c r="AC4" s="113" t="s">
        <v>44</v>
      </c>
      <c r="AD4" s="113" t="s">
        <v>176</v>
      </c>
      <c r="AE4" s="113" t="s">
        <v>45</v>
      </c>
      <c r="AF4" s="128"/>
      <c r="AG4" s="61"/>
      <c r="AH4" s="62"/>
      <c r="AI4" s="159"/>
      <c r="AJ4" s="23">
        <f>COUNTIFS($B$3:$AF$3,"s",B4:AF4,"s*")+COUNTIFS($B$3:$AF$3,"s",B4:AF4,"r*")+COUNTIFS($B$3:$AF$3,"s",B4:AF4,"al*")+COUNTIFS($B$3:$AF$3,"s",B4:AF4,"sch*")</f>
        <v>3</v>
      </c>
      <c r="AK4" s="37">
        <f t="shared" ref="AK4" si="0">COUNTIF(B4:AF4,"A")</f>
        <v>8</v>
      </c>
      <c r="AL4" s="24">
        <f>COUNTIF(C4:AI4,"B")</f>
        <v>2</v>
      </c>
      <c r="AM4" s="37">
        <f t="shared" ref="AM4" si="1">COUNTIF(B4:AF4,"C")</f>
        <v>6</v>
      </c>
      <c r="AN4" s="24">
        <f>COUNTIF(B4:AI4,"E")</f>
        <v>0</v>
      </c>
      <c r="AO4" s="25">
        <f t="shared" ref="AO4" si="2">COUNTIF(B4:AF4,"sh*")+COUNTIF(B4:AF4,"ro*")+COUNTIF(B4:AF4,"al*")+COUNTIF(B4:AF4,"sch*")</f>
        <v>10</v>
      </c>
      <c r="AR4" s="241">
        <f>COUNTIF($B$4:$AI$4,"A")</f>
        <v>8</v>
      </c>
      <c r="AS4" s="218">
        <f>COUNTIF($C$4:$AJ$4,"C")</f>
        <v>6</v>
      </c>
      <c r="AT4" s="218">
        <f>COUNTIF($B$4:$AI$4,"W")</f>
        <v>4</v>
      </c>
      <c r="AU4" s="220">
        <f>COUNTIF($B$4:$AI$4,"RO")</f>
        <v>5</v>
      </c>
    </row>
    <row r="5" spans="1:47" ht="28.5">
      <c r="A5" s="231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128"/>
      <c r="AG5" s="61"/>
      <c r="AH5" s="62"/>
      <c r="AI5" s="121"/>
      <c r="AJ5" s="23"/>
      <c r="AK5" s="40"/>
      <c r="AL5" s="40"/>
      <c r="AM5" s="40"/>
      <c r="AN5" s="41"/>
      <c r="AO5" s="42"/>
      <c r="AR5" s="241"/>
      <c r="AS5" s="219"/>
      <c r="AT5" s="225"/>
      <c r="AU5" s="221"/>
    </row>
    <row r="6" spans="1:47" ht="30">
      <c r="A6" s="122" t="s">
        <v>194</v>
      </c>
      <c r="B6" s="113" t="s">
        <v>345</v>
      </c>
      <c r="C6" s="113" t="s">
        <v>371</v>
      </c>
      <c r="D6" s="113" t="s">
        <v>370</v>
      </c>
      <c r="E6" s="113" t="s">
        <v>281</v>
      </c>
      <c r="F6" s="113" t="s">
        <v>371</v>
      </c>
      <c r="G6" s="113" t="s">
        <v>371</v>
      </c>
      <c r="H6" s="113" t="s">
        <v>370</v>
      </c>
      <c r="I6" s="117" t="s">
        <v>45</v>
      </c>
      <c r="J6" s="117" t="s">
        <v>45</v>
      </c>
      <c r="K6" s="113" t="s">
        <v>375</v>
      </c>
      <c r="L6" s="161" t="s">
        <v>197</v>
      </c>
      <c r="M6" s="113" t="s">
        <v>380</v>
      </c>
      <c r="N6" s="113" t="s">
        <v>380</v>
      </c>
      <c r="O6" s="113" t="s">
        <v>378</v>
      </c>
      <c r="P6" s="113" t="s">
        <v>380</v>
      </c>
      <c r="Q6" s="113" t="s">
        <v>379</v>
      </c>
      <c r="R6" s="113" t="s">
        <v>376</v>
      </c>
      <c r="S6" s="117" t="s">
        <v>45</v>
      </c>
      <c r="T6" s="113" t="s">
        <v>45</v>
      </c>
      <c r="U6" s="113" t="s">
        <v>375</v>
      </c>
      <c r="V6" s="113" t="s">
        <v>44</v>
      </c>
      <c r="W6" s="113" t="s">
        <v>383</v>
      </c>
      <c r="X6" s="113">
        <v>12</v>
      </c>
      <c r="Y6" s="113" t="s">
        <v>45</v>
      </c>
      <c r="Z6" s="113" t="s">
        <v>385</v>
      </c>
      <c r="AA6" s="113" t="s">
        <v>387</v>
      </c>
      <c r="AB6" s="113" t="s">
        <v>387</v>
      </c>
      <c r="AC6" s="113" t="s">
        <v>386</v>
      </c>
      <c r="AD6" s="113" t="s">
        <v>385</v>
      </c>
      <c r="AE6" s="113" t="s">
        <v>387</v>
      </c>
      <c r="AF6" s="128"/>
      <c r="AG6" s="61"/>
      <c r="AH6" s="62"/>
      <c r="AI6" s="182"/>
      <c r="AJ6" s="23">
        <f>COUNTIFS($B$3:$AF$3,"s",B6:AF6,"s*")+COUNTIFS($B$3:$AF$3,"s",B6:AF6,"r*")+COUNTIFS($B$3:$AF$3,"s",B6:AF6,"al*")+COUNTIFS($B$3:$AF$3,"s",B6:AF6,"sch*")</f>
        <v>2</v>
      </c>
      <c r="AK6" s="45">
        <f>COUNTIF(B6:AF6,"A")</f>
        <v>7</v>
      </c>
      <c r="AL6" s="24">
        <f>COUNTIF(C6:AI6,"B")</f>
        <v>0</v>
      </c>
      <c r="AM6" s="45">
        <f>COUNTIF(B6:AF6,"C")</f>
        <v>10</v>
      </c>
      <c r="AN6" s="24">
        <f>COUNTIF(B6:AI6,"E")</f>
        <v>0</v>
      </c>
      <c r="AO6" s="25">
        <f>COUNTIF(B6:AF6,"sh*")+COUNTIF(B6:AF6,"ro*")+COUNTIF(B6:AF6,"al*")+COUNTIF(B6:AF6,"sch*")</f>
        <v>7</v>
      </c>
      <c r="AR6" s="241">
        <f>COUNTIF($B$6:$AI$6,"A")</f>
        <v>7</v>
      </c>
      <c r="AS6" s="218">
        <f>COUNTIF($C$6:$AJ$6,"C")</f>
        <v>10</v>
      </c>
      <c r="AT6" s="218">
        <f>COUNTIF($B$6:$AI$6,"W")</f>
        <v>3</v>
      </c>
      <c r="AU6" s="220">
        <f>COUNTIF($B$6:$AI$6,"RO")</f>
        <v>5</v>
      </c>
    </row>
    <row r="7" spans="1:47" ht="28.5">
      <c r="A7" s="122" t="s">
        <v>344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128"/>
      <c r="AG7" s="61"/>
      <c r="AH7" s="62"/>
      <c r="AI7" s="114"/>
      <c r="AJ7" s="46"/>
      <c r="AK7" s="47"/>
      <c r="AL7" s="47"/>
      <c r="AM7" s="47"/>
      <c r="AN7" s="48"/>
      <c r="AO7" s="49"/>
      <c r="AR7" s="241"/>
      <c r="AS7" s="219"/>
      <c r="AT7" s="225"/>
      <c r="AU7" s="221"/>
    </row>
    <row r="8" spans="1:47" ht="28.5">
      <c r="A8" s="122" t="s">
        <v>342</v>
      </c>
      <c r="B8" s="113" t="s">
        <v>197</v>
      </c>
      <c r="C8" s="113" t="s">
        <v>396</v>
      </c>
      <c r="D8" s="113" t="s">
        <v>371</v>
      </c>
      <c r="E8" s="113" t="s">
        <v>370</v>
      </c>
      <c r="F8" s="117" t="s">
        <v>370</v>
      </c>
      <c r="G8" s="113" t="s">
        <v>347</v>
      </c>
      <c r="H8" s="117" t="s">
        <v>347</v>
      </c>
      <c r="I8" s="113" t="s">
        <v>347</v>
      </c>
      <c r="J8" s="117" t="s">
        <v>197</v>
      </c>
      <c r="K8" s="117" t="s">
        <v>371</v>
      </c>
      <c r="L8" s="113" t="s">
        <v>44</v>
      </c>
      <c r="M8" s="113" t="s">
        <v>378</v>
      </c>
      <c r="N8" s="113" t="s">
        <v>378</v>
      </c>
      <c r="O8" s="113" t="s">
        <v>378</v>
      </c>
      <c r="P8" s="113" t="s">
        <v>359</v>
      </c>
      <c r="Q8" s="113" t="s">
        <v>375</v>
      </c>
      <c r="R8" s="113" t="s">
        <v>375</v>
      </c>
      <c r="S8" s="117" t="s">
        <v>176</v>
      </c>
      <c r="T8" s="113" t="s">
        <v>376</v>
      </c>
      <c r="U8" s="113" t="s">
        <v>376</v>
      </c>
      <c r="V8" s="113" t="s">
        <v>45</v>
      </c>
      <c r="W8" s="113" t="s">
        <v>385</v>
      </c>
      <c r="X8" s="113" t="s">
        <v>385</v>
      </c>
      <c r="Y8" s="113" t="s">
        <v>387</v>
      </c>
      <c r="Z8" s="113" t="s">
        <v>386</v>
      </c>
      <c r="AA8" s="113" t="s">
        <v>385</v>
      </c>
      <c r="AB8" s="113" t="s">
        <v>45</v>
      </c>
      <c r="AC8" s="113" t="s">
        <v>44</v>
      </c>
      <c r="AD8" s="113" t="s">
        <v>44</v>
      </c>
      <c r="AE8" s="113" t="s">
        <v>389</v>
      </c>
      <c r="AF8" s="128"/>
      <c r="AG8" s="61"/>
      <c r="AH8" s="62"/>
      <c r="AI8" s="113"/>
      <c r="AJ8" s="23">
        <f>COUNTIFS($B$3:$AF$3,"s",B8:AF8,"s*")+COUNTIFS($B$3:$AF$3,"s",B8:AF8,"r*")+COUNTIFS($B$3:$AF$3,"s",B8:AF8,"al*")+COUNTIFS($B$3:$AF$3,"s",B8:AF8,"sch*")</f>
        <v>4</v>
      </c>
      <c r="AK8" s="45">
        <f>COUNTIF(B8:AF8,"A")</f>
        <v>10</v>
      </c>
      <c r="AL8" s="24">
        <f>COUNTIF(C8:AI8,"B")</f>
        <v>0</v>
      </c>
      <c r="AM8" s="45">
        <f>COUNTIF(B8:AF8,"C")</f>
        <v>8</v>
      </c>
      <c r="AN8" s="24">
        <f>COUNTIF(B8:AI8,"E")</f>
        <v>0</v>
      </c>
      <c r="AO8" s="25">
        <f>COUNTIF(B8:AF8,"sh*")+COUNTIF(B8:AF8,"ro*")+COUNTIF(B8:AF8,"al*")+COUNTIF(B8:AF8,"sch*")</f>
        <v>9</v>
      </c>
      <c r="AR8" s="241">
        <f>COUNTIF($B$8:$AI$8,"A")</f>
        <v>10</v>
      </c>
      <c r="AS8" s="218">
        <f>COUNTIF($C$8:$AJ$8,"C")</f>
        <v>8</v>
      </c>
      <c r="AT8" s="218">
        <f>COUNTIF($B$8:$AI$8,"W")</f>
        <v>0</v>
      </c>
      <c r="AU8" s="220">
        <f>COUNTIF($B$8:$AI$8,"RO")</f>
        <v>3</v>
      </c>
    </row>
    <row r="9" spans="1:47" ht="28.5">
      <c r="A9" s="122" t="s">
        <v>181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128"/>
      <c r="AG9" s="61"/>
      <c r="AH9" s="62"/>
      <c r="AI9" s="114"/>
      <c r="AJ9" s="23"/>
      <c r="AK9" s="45"/>
      <c r="AL9" s="24"/>
      <c r="AM9" s="45"/>
      <c r="AN9" s="24"/>
      <c r="AO9" s="25"/>
      <c r="AR9" s="241"/>
      <c r="AS9" s="219"/>
      <c r="AT9" s="225"/>
      <c r="AU9" s="221"/>
    </row>
    <row r="10" spans="1:47" ht="28.5">
      <c r="A10" s="122" t="s">
        <v>177</v>
      </c>
      <c r="B10" s="113" t="s">
        <v>371</v>
      </c>
      <c r="C10" s="113" t="s">
        <v>44</v>
      </c>
      <c r="D10" s="113" t="s">
        <v>176</v>
      </c>
      <c r="E10" s="113" t="s">
        <v>371</v>
      </c>
      <c r="F10" s="113" t="s">
        <v>370</v>
      </c>
      <c r="G10" s="113" t="s">
        <v>370</v>
      </c>
      <c r="H10" s="113" t="s">
        <v>197</v>
      </c>
      <c r="I10" s="113" t="s">
        <v>197</v>
      </c>
      <c r="J10" s="113" t="s">
        <v>371</v>
      </c>
      <c r="K10" s="113" t="s">
        <v>44</v>
      </c>
      <c r="L10" s="113" t="s">
        <v>370</v>
      </c>
      <c r="M10" s="113" t="s">
        <v>380</v>
      </c>
      <c r="N10" s="113" t="s">
        <v>378</v>
      </c>
      <c r="O10" s="113" t="s">
        <v>380</v>
      </c>
      <c r="P10" s="113" t="s">
        <v>376</v>
      </c>
      <c r="Q10" s="113" t="s">
        <v>379</v>
      </c>
      <c r="R10" s="113" t="s">
        <v>376</v>
      </c>
      <c r="S10" s="117" t="s">
        <v>44</v>
      </c>
      <c r="T10" s="113" t="s">
        <v>44</v>
      </c>
      <c r="U10" s="113" t="s">
        <v>45</v>
      </c>
      <c r="V10" s="116" t="s">
        <v>382</v>
      </c>
      <c r="W10" s="113" t="s">
        <v>383</v>
      </c>
      <c r="X10" s="113">
        <v>12</v>
      </c>
      <c r="Y10" s="113" t="s">
        <v>44</v>
      </c>
      <c r="Z10" s="123" t="s">
        <v>387</v>
      </c>
      <c r="AA10" s="123" t="s">
        <v>386</v>
      </c>
      <c r="AB10" s="113" t="s">
        <v>44</v>
      </c>
      <c r="AC10" s="123" t="s">
        <v>176</v>
      </c>
      <c r="AD10" s="113" t="s">
        <v>396</v>
      </c>
      <c r="AE10" s="113" t="s">
        <v>44</v>
      </c>
      <c r="AF10" s="128"/>
      <c r="AG10" s="61"/>
      <c r="AH10" s="62"/>
      <c r="AI10" s="114"/>
      <c r="AJ10" s="23">
        <f>COUNTIFS($B$3:$AF$3,"s",B10:AF10,"s*")+COUNTIFS($B$3:$AF$3,"s",B10:AF10,"r*")+COUNTIFS($B$3:$AF$3,"s",B10:AF10,"al*")+COUNTIFS($B$3:$AF$3,"s",B10:AF10,"sch*")</f>
        <v>3</v>
      </c>
      <c r="AK10" s="45">
        <f>COUNTIF(B10:AF10,"A")</f>
        <v>11</v>
      </c>
      <c r="AL10" s="24">
        <f>COUNTIF(C10:AI10,"B")</f>
        <v>0</v>
      </c>
      <c r="AM10" s="45">
        <f>COUNTIF(B10:AF10,"C")</f>
        <v>8</v>
      </c>
      <c r="AN10" s="24">
        <f>COUNTIF(B10:AI10,"E")</f>
        <v>0</v>
      </c>
      <c r="AO10" s="25">
        <f>COUNTIF(B10:AF10,"sh*")+COUNTIF(B10:AF10,"ro*")+COUNTIF(B10:AF10,"al*")+COUNTIF(B10:AF10,"sch*")</f>
        <v>7</v>
      </c>
      <c r="AR10" s="222">
        <f>COUNTIF($B$10:$AI$10,"A")</f>
        <v>11</v>
      </c>
      <c r="AS10" s="223">
        <f>COUNTIF($C$10:$AJ$10,"C")</f>
        <v>7</v>
      </c>
      <c r="AT10" s="228">
        <f>COUNTIF($B$10:$AI$10,"W")</f>
        <v>2</v>
      </c>
      <c r="AU10" s="224">
        <f>COUNTIF($B$10:$AI$10,"RO")</f>
        <v>5</v>
      </c>
    </row>
    <row r="11" spans="1:47" ht="28.5">
      <c r="A11" s="122" t="s">
        <v>341</v>
      </c>
      <c r="B11" s="113"/>
      <c r="C11" s="113"/>
      <c r="D11" s="113"/>
      <c r="E11" s="113"/>
      <c r="F11" s="113"/>
      <c r="G11" s="113"/>
      <c r="H11" s="113"/>
      <c r="I11" s="115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/>
      <c r="Y11" s="113"/>
      <c r="Z11" s="113"/>
      <c r="AA11" s="113"/>
      <c r="AB11" s="113"/>
      <c r="AC11" s="123"/>
      <c r="AD11" s="113"/>
      <c r="AE11" s="113"/>
      <c r="AF11" s="128"/>
      <c r="AG11" s="61"/>
      <c r="AH11" s="62"/>
      <c r="AI11" s="114"/>
      <c r="AJ11" s="23"/>
      <c r="AK11" s="45"/>
      <c r="AL11" s="24"/>
      <c r="AM11" s="45"/>
      <c r="AN11" s="24"/>
      <c r="AO11" s="25"/>
      <c r="AR11" s="222"/>
      <c r="AS11" s="226"/>
      <c r="AT11" s="229"/>
      <c r="AU11" s="227"/>
    </row>
    <row r="12" spans="1:47" ht="28.5">
      <c r="A12" s="122" t="s">
        <v>185</v>
      </c>
      <c r="B12" s="113" t="s">
        <v>385</v>
      </c>
      <c r="C12" s="113" t="s">
        <v>176</v>
      </c>
      <c r="D12" s="113" t="s">
        <v>391</v>
      </c>
      <c r="E12" s="113" t="s">
        <v>392</v>
      </c>
      <c r="F12" s="113" t="s">
        <v>392</v>
      </c>
      <c r="G12" s="113" t="s">
        <v>371</v>
      </c>
      <c r="H12" s="117" t="s">
        <v>374</v>
      </c>
      <c r="I12" s="117" t="s">
        <v>44</v>
      </c>
      <c r="J12" s="117" t="s">
        <v>176</v>
      </c>
      <c r="K12" s="117" t="s">
        <v>396</v>
      </c>
      <c r="L12" s="113" t="s">
        <v>45</v>
      </c>
      <c r="M12" s="113" t="s">
        <v>378</v>
      </c>
      <c r="N12" s="113" t="s">
        <v>380</v>
      </c>
      <c r="O12" s="113" t="s">
        <v>380</v>
      </c>
      <c r="P12" s="113" t="s">
        <v>377</v>
      </c>
      <c r="Q12" s="113" t="s">
        <v>376</v>
      </c>
      <c r="R12" s="113" t="s">
        <v>379</v>
      </c>
      <c r="S12" s="113" t="s">
        <v>376</v>
      </c>
      <c r="T12" s="113" t="s">
        <v>375</v>
      </c>
      <c r="U12" s="113" t="s">
        <v>382</v>
      </c>
      <c r="V12" s="116" t="s">
        <v>381</v>
      </c>
      <c r="W12" s="113" t="s">
        <v>386</v>
      </c>
      <c r="X12" s="113" t="s">
        <v>385</v>
      </c>
      <c r="Y12" s="113" t="s">
        <v>387</v>
      </c>
      <c r="Z12" s="113" t="s">
        <v>385</v>
      </c>
      <c r="AA12" s="113" t="s">
        <v>335</v>
      </c>
      <c r="AB12" s="113" t="s">
        <v>335</v>
      </c>
      <c r="AC12" s="113" t="s">
        <v>335</v>
      </c>
      <c r="AD12" s="113" t="s">
        <v>197</v>
      </c>
      <c r="AE12" s="113" t="s">
        <v>381</v>
      </c>
      <c r="AF12" s="128"/>
      <c r="AG12" s="61"/>
      <c r="AH12" s="62"/>
      <c r="AI12" s="114"/>
      <c r="AJ12" s="23">
        <f>COUNTIFS($B$3:$AF$3,"s",B12:AF12,"s*")+COUNTIFS($B$3:$AF$3,"s",B12:AF12,"r*")+COUNTIFS($B$3:$AF$3,"s",B12:AF12,"al*")+COUNTIFS($B$3:$AF$3,"s",B12:AF12,"sch*")</f>
        <v>2</v>
      </c>
      <c r="AK12" s="45">
        <f>COUNTIF(B12:AF12,"A")</f>
        <v>7</v>
      </c>
      <c r="AL12" s="24">
        <f>COUNTIF(C12:AI12,"B")</f>
        <v>1</v>
      </c>
      <c r="AM12" s="45">
        <f>COUNTIF(B12:AF12,"C")</f>
        <v>8</v>
      </c>
      <c r="AN12" s="24">
        <f>COUNTIF(B12:AI12,"E")</f>
        <v>0</v>
      </c>
      <c r="AO12" s="25">
        <f>COUNTIF(B12:AF12,"sh*")+COUNTIF(B12:AF12,"ro*")+COUNTIF(B12:AF12,"al*")+COUNTIF(B12:AF12,"sch*")</f>
        <v>10</v>
      </c>
    </row>
    <row r="13" spans="1:47" ht="28.5">
      <c r="A13" s="122" t="s">
        <v>181</v>
      </c>
      <c r="B13" s="113"/>
      <c r="C13" s="113"/>
      <c r="D13" s="113"/>
      <c r="E13" s="113"/>
      <c r="F13" s="117"/>
      <c r="G13" s="113"/>
      <c r="H13" s="117"/>
      <c r="I13" s="115"/>
      <c r="J13" s="113"/>
      <c r="K13" s="113"/>
      <c r="L13" s="113"/>
      <c r="M13" s="160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23"/>
      <c r="AD13" s="113"/>
      <c r="AE13" s="113"/>
      <c r="AF13" s="128"/>
      <c r="AG13" s="61"/>
      <c r="AH13" s="62"/>
      <c r="AI13" s="114"/>
      <c r="AJ13" s="23"/>
      <c r="AK13" s="45"/>
      <c r="AL13" s="24"/>
      <c r="AM13" s="45"/>
      <c r="AN13" s="24"/>
      <c r="AO13" s="25"/>
    </row>
    <row r="14" spans="1:47" ht="28.5">
      <c r="A14" s="122" t="s">
        <v>182</v>
      </c>
      <c r="B14" s="113"/>
      <c r="C14" s="113"/>
      <c r="D14" s="113"/>
      <c r="E14" s="113"/>
      <c r="F14" s="113"/>
      <c r="G14" s="113"/>
      <c r="H14" s="113"/>
      <c r="I14" s="115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6"/>
      <c r="W14" s="113"/>
      <c r="X14" s="113"/>
      <c r="Y14" s="113"/>
      <c r="Z14" s="113"/>
      <c r="AA14" s="113"/>
      <c r="AB14" s="113"/>
      <c r="AC14" s="123"/>
      <c r="AD14" s="113"/>
      <c r="AE14" s="113"/>
      <c r="AF14" s="128"/>
      <c r="AG14" s="61"/>
      <c r="AH14" s="62"/>
      <c r="AI14" s="114"/>
      <c r="AJ14" s="23">
        <f t="shared" ref="AJ14" si="3">COUNTIFS($B$3:$AF$3,"s",B14:AF14,"s*")+COUNTIFS($B$3:$AF$3,"s",B14:AF14,"r*")+COUNTIFS($B$3:$AF$3,"s",B14:AF14,"al*")+COUNTIFS($B$3:$AF$3,"s",B14:AF14,"sch*")</f>
        <v>0</v>
      </c>
      <c r="AK14" s="45">
        <f t="shared" ref="AK14" si="4">COUNTIF(B14:AF14,"A")</f>
        <v>0</v>
      </c>
      <c r="AL14" s="24">
        <f t="shared" ref="AL14" si="5">COUNTIF(C14:AI14,"SPM")</f>
        <v>0</v>
      </c>
      <c r="AM14" s="45">
        <f t="shared" ref="AM14" si="6">COUNTIF(B14:AF14,"C")</f>
        <v>0</v>
      </c>
      <c r="AN14" s="24">
        <f t="shared" ref="AN14" si="7">COUNTIF(B14:AI14,"E")</f>
        <v>0</v>
      </c>
      <c r="AO14" s="25">
        <f t="shared" ref="AO14" si="8">COUNTIF(B14:AF14,"sh*")+COUNTIF(B14:AF14,"ro*")+COUNTIF(B14:AF14,"al*")+COUNTIF(B14:AF14,"sch*")</f>
        <v>0</v>
      </c>
    </row>
    <row r="15" spans="1:47" ht="28.5">
      <c r="A15" s="122"/>
      <c r="B15" s="113"/>
      <c r="C15" s="113"/>
      <c r="D15" s="113"/>
      <c r="E15" s="113"/>
      <c r="F15" s="113"/>
      <c r="G15" s="113"/>
      <c r="H15" s="113"/>
      <c r="I15" s="115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6"/>
      <c r="W15" s="113"/>
      <c r="X15" s="113"/>
      <c r="Y15" s="113"/>
      <c r="Z15" s="113"/>
      <c r="AA15" s="113"/>
      <c r="AB15" s="113"/>
      <c r="AC15" s="123"/>
      <c r="AD15" s="113"/>
      <c r="AE15" s="113"/>
      <c r="AF15" s="128"/>
      <c r="AG15" s="61"/>
      <c r="AH15" s="62"/>
      <c r="AI15" s="114"/>
      <c r="AJ15" s="23"/>
      <c r="AK15" s="133"/>
      <c r="AL15" s="133"/>
      <c r="AM15" s="133"/>
      <c r="AN15" s="133"/>
      <c r="AO15" s="133"/>
    </row>
    <row r="16" spans="1:47" ht="28.5">
      <c r="A16" s="122" t="s">
        <v>344</v>
      </c>
      <c r="B16" s="113"/>
      <c r="C16" s="113"/>
      <c r="D16" s="113"/>
      <c r="E16" s="113"/>
      <c r="F16" s="120"/>
      <c r="G16" s="120"/>
      <c r="H16" s="113"/>
      <c r="I16" s="113"/>
      <c r="J16" s="113"/>
      <c r="K16" s="116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28"/>
      <c r="AG16" s="61"/>
      <c r="AH16" s="62"/>
      <c r="AI16" s="242"/>
      <c r="AJ16" s="28"/>
      <c r="AK16" s="29"/>
      <c r="AL16" s="29"/>
      <c r="AM16" s="29"/>
      <c r="AN16" s="30"/>
      <c r="AO16" s="31"/>
    </row>
    <row r="17" spans="1:44" ht="28.5">
      <c r="A17" s="122" t="s">
        <v>343</v>
      </c>
      <c r="B17" s="113" t="s">
        <v>357</v>
      </c>
      <c r="C17" s="117" t="s">
        <v>360</v>
      </c>
      <c r="D17" s="116" t="s">
        <v>364</v>
      </c>
      <c r="E17" s="113" t="s">
        <v>358</v>
      </c>
      <c r="F17" s="116" t="s">
        <v>362</v>
      </c>
      <c r="G17" s="113" t="s">
        <v>363</v>
      </c>
      <c r="H17" s="117" t="s">
        <v>364</v>
      </c>
      <c r="I17" s="117" t="s">
        <v>368</v>
      </c>
      <c r="J17" s="113" t="s">
        <v>369</v>
      </c>
      <c r="K17" s="117" t="s">
        <v>368</v>
      </c>
      <c r="L17" s="116" t="s">
        <v>367</v>
      </c>
      <c r="M17" s="118"/>
      <c r="N17" s="118"/>
      <c r="O17" s="114"/>
      <c r="P17" s="114"/>
      <c r="Q17" s="113"/>
      <c r="R17" s="113"/>
      <c r="S17" s="118"/>
      <c r="T17" s="113"/>
      <c r="U17" s="114"/>
      <c r="V17" s="114"/>
      <c r="W17" s="116" t="s">
        <v>352</v>
      </c>
      <c r="X17" s="113" t="s">
        <v>352</v>
      </c>
      <c r="Y17" s="116" t="s">
        <v>352</v>
      </c>
      <c r="Z17" s="113" t="s">
        <v>352</v>
      </c>
      <c r="AA17" s="113" t="s">
        <v>352</v>
      </c>
      <c r="AB17" s="215" t="s">
        <v>352</v>
      </c>
      <c r="AC17" s="116" t="s">
        <v>352</v>
      </c>
      <c r="AD17" s="113" t="s">
        <v>353</v>
      </c>
      <c r="AE17" s="113" t="s">
        <v>354</v>
      </c>
      <c r="AF17" s="114"/>
      <c r="AG17" s="61"/>
      <c r="AH17" s="62"/>
      <c r="AI17" s="121"/>
      <c r="AJ17" s="23">
        <f>COUNTIFS($B$3:$AF$3,"s",B17:AF17,"s*")+COUNTIFS($B$3:$AF$3,"s",B17:AF17,"r*")+COUNTIFS($B$3:$AF$3,"s",B17:AF17,"al*")+COUNTIFS($B$3:$AF$3,"s",B17:AF17,"sch*")</f>
        <v>2</v>
      </c>
      <c r="AK17" s="24">
        <f t="shared" ref="AK17" si="9">COUNTIF(B17:AF17,"A")</f>
        <v>4</v>
      </c>
      <c r="AL17" s="24">
        <f>COUNTIF(C17:AI17,"B")</f>
        <v>0</v>
      </c>
      <c r="AM17" s="24">
        <f t="shared" ref="AM17" si="10">COUNTIF(B17:AF17,"C")</f>
        <v>3</v>
      </c>
      <c r="AN17" s="24">
        <f>COUNTIF(B17:AI17,"E")</f>
        <v>0</v>
      </c>
      <c r="AO17" s="25">
        <f t="shared" ref="AO17" si="11">COUNTIF(B17:AF17,"sh*")+COUNTIF(B17:AF17,"ro*")+COUNTIF(B17:AF17,"al*")+COUNTIF(B17:AF17,"sch*")</f>
        <v>11</v>
      </c>
    </row>
    <row r="18" spans="1:44" ht="28.5">
      <c r="A18" s="122" t="s">
        <v>341</v>
      </c>
      <c r="B18" s="113"/>
      <c r="C18" s="113"/>
      <c r="D18" s="199"/>
      <c r="E18" s="113"/>
      <c r="F18" s="113"/>
      <c r="G18" s="120"/>
      <c r="H18" s="117"/>
      <c r="I18" s="230"/>
      <c r="J18" s="117"/>
      <c r="K18" s="117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28"/>
      <c r="AG18" s="61"/>
      <c r="AH18" s="62"/>
      <c r="AI18" s="242"/>
      <c r="AJ18" s="28"/>
      <c r="AK18" s="29"/>
      <c r="AL18" s="29"/>
      <c r="AM18" s="29"/>
      <c r="AN18" s="30"/>
      <c r="AO18" s="31"/>
    </row>
    <row r="19" spans="1:44" ht="28.5">
      <c r="A19" s="122" t="s">
        <v>340</v>
      </c>
      <c r="B19" s="113" t="s">
        <v>45</v>
      </c>
      <c r="C19" s="114" t="s">
        <v>350</v>
      </c>
      <c r="D19" s="114" t="s">
        <v>350</v>
      </c>
      <c r="E19" s="113" t="s">
        <v>371</v>
      </c>
      <c r="F19" s="113" t="s">
        <v>371</v>
      </c>
      <c r="G19" s="113" t="s">
        <v>370</v>
      </c>
      <c r="H19" s="118" t="s">
        <v>365</v>
      </c>
      <c r="I19" s="117" t="s">
        <v>372</v>
      </c>
      <c r="J19" s="235" t="s">
        <v>372</v>
      </c>
      <c r="K19" s="116" t="s">
        <v>372</v>
      </c>
      <c r="L19" s="113" t="s">
        <v>376</v>
      </c>
      <c r="M19" s="117" t="s">
        <v>378</v>
      </c>
      <c r="N19" s="116" t="s">
        <v>378</v>
      </c>
      <c r="O19" s="116" t="s">
        <v>378</v>
      </c>
      <c r="P19" s="113" t="s">
        <v>376</v>
      </c>
      <c r="Q19" s="116" t="s">
        <v>375</v>
      </c>
      <c r="R19" s="114" t="s">
        <v>350</v>
      </c>
      <c r="S19" s="114" t="s">
        <v>350</v>
      </c>
      <c r="T19" s="116" t="s">
        <v>377</v>
      </c>
      <c r="U19" s="116" t="s">
        <v>377</v>
      </c>
      <c r="V19" s="116" t="s">
        <v>377</v>
      </c>
      <c r="W19" s="116" t="s">
        <v>382</v>
      </c>
      <c r="X19" s="116">
        <v>12</v>
      </c>
      <c r="Y19" s="118" t="s">
        <v>350</v>
      </c>
      <c r="Z19" s="118" t="s">
        <v>366</v>
      </c>
      <c r="AA19" s="116" t="s">
        <v>44</v>
      </c>
      <c r="AB19" s="116" t="s">
        <v>381</v>
      </c>
      <c r="AC19" s="215" t="s">
        <v>45</v>
      </c>
      <c r="AD19" s="118" t="s">
        <v>350</v>
      </c>
      <c r="AE19" s="118" t="s">
        <v>350</v>
      </c>
      <c r="AF19" s="118"/>
      <c r="AG19" s="61"/>
      <c r="AH19" s="62"/>
      <c r="AI19" s="242"/>
      <c r="AJ19" s="64"/>
      <c r="AK19" s="65"/>
      <c r="AL19" s="65"/>
      <c r="AM19" s="65"/>
      <c r="AN19" s="66"/>
      <c r="AO19" s="132"/>
    </row>
    <row r="20" spans="1:44" ht="28.5">
      <c r="A20" s="122" t="s">
        <v>167</v>
      </c>
      <c r="B20" s="113"/>
      <c r="C20" s="113"/>
      <c r="D20" s="113"/>
      <c r="E20" s="113"/>
      <c r="F20" s="113"/>
      <c r="G20" s="120"/>
      <c r="H20" s="117"/>
      <c r="I20" s="230"/>
      <c r="J20" s="117"/>
      <c r="K20" s="117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28"/>
      <c r="AG20" s="61"/>
      <c r="AH20" s="62"/>
      <c r="AI20" s="242"/>
      <c r="AJ20" s="64"/>
      <c r="AK20" s="65"/>
      <c r="AL20" s="65"/>
      <c r="AM20" s="65"/>
      <c r="AN20" s="66"/>
      <c r="AO20" s="132"/>
    </row>
    <row r="21" spans="1:44" ht="28.5">
      <c r="A21" s="122" t="s">
        <v>77</v>
      </c>
      <c r="B21" s="113"/>
      <c r="C21" s="113"/>
      <c r="D21" s="113"/>
      <c r="E21" s="113"/>
      <c r="F21" s="117"/>
      <c r="G21" s="113"/>
      <c r="H21" s="117"/>
      <c r="I21" s="117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7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28"/>
      <c r="AG21" s="61"/>
      <c r="AH21" s="62"/>
      <c r="AI21" s="113"/>
      <c r="AJ21" s="23">
        <f>COUNTIFS($B$3:$AF$3,"s",B21:AF21,"s*")+COUNTIFS($B$3:$AF$3,"s",B21:AF21,"r*")+COUNTIFS($B$3:$AF$3,"s",B21:AF21,"al*")+COUNTIFS($B$3:$AF$3,"s",B21:AF21,"sch*")</f>
        <v>0</v>
      </c>
      <c r="AK21" s="45">
        <f>COUNTIF(B21:AF21,"A")</f>
        <v>0</v>
      </c>
      <c r="AL21" s="24">
        <f>COUNTIF(C21:AI21,"SPM")</f>
        <v>0</v>
      </c>
      <c r="AM21" s="45">
        <f>COUNTIF(B21:AF21,"C")</f>
        <v>0</v>
      </c>
      <c r="AN21" s="24">
        <f>COUNTIF(B21:AI21,"E")</f>
        <v>0</v>
      </c>
      <c r="AO21" s="25">
        <f>COUNTIF(B21:AF21,"sh*")+COUNTIF(B21:AF21,"ro*")+COUNTIF(B21:AF21,"al*")+COUNTIF(B21:AF21,"sch*")</f>
        <v>0</v>
      </c>
      <c r="AP21" s="55"/>
      <c r="AQ21" s="55"/>
      <c r="AR21" s="55"/>
    </row>
    <row r="22" spans="1:44" ht="28.5">
      <c r="A22" s="125" t="s">
        <v>8</v>
      </c>
      <c r="B22" s="113"/>
      <c r="C22" s="113"/>
      <c r="D22" s="113"/>
      <c r="E22" s="113"/>
      <c r="F22" s="113"/>
      <c r="G22" s="113"/>
      <c r="H22" s="117"/>
      <c r="I22" s="230"/>
      <c r="J22" s="117"/>
      <c r="K22" s="117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28"/>
      <c r="AG22" s="61"/>
      <c r="AH22" s="62"/>
      <c r="AI22" s="113"/>
      <c r="AJ22" s="46"/>
      <c r="AK22" s="47"/>
      <c r="AL22" s="47"/>
      <c r="AM22" s="47"/>
      <c r="AN22" s="48"/>
      <c r="AO22" s="49"/>
      <c r="AP22" s="55"/>
      <c r="AQ22" s="55"/>
      <c r="AR22" s="55"/>
    </row>
    <row r="23" spans="1:44" ht="28.5">
      <c r="A23" s="290" t="s">
        <v>339</v>
      </c>
      <c r="B23" s="114" t="s">
        <v>25</v>
      </c>
      <c r="C23" s="113" t="s">
        <v>44</v>
      </c>
      <c r="D23" s="113" t="s">
        <v>46</v>
      </c>
      <c r="E23" s="113" t="s">
        <v>372</v>
      </c>
      <c r="F23" s="113" t="s">
        <v>372</v>
      </c>
      <c r="G23" s="113" t="s">
        <v>372</v>
      </c>
      <c r="H23" s="113" t="s">
        <v>370</v>
      </c>
      <c r="I23" s="116" t="s">
        <v>371</v>
      </c>
      <c r="J23" s="116" t="s">
        <v>45</v>
      </c>
      <c r="K23" s="114" t="s">
        <v>25</v>
      </c>
      <c r="L23" s="113" t="s">
        <v>376</v>
      </c>
      <c r="M23" s="117" t="s">
        <v>378</v>
      </c>
      <c r="N23" s="116" t="s">
        <v>378</v>
      </c>
      <c r="O23" s="116" t="s">
        <v>378</v>
      </c>
      <c r="P23" s="113" t="s">
        <v>376</v>
      </c>
      <c r="Q23" s="116" t="s">
        <v>377</v>
      </c>
      <c r="R23" s="116" t="s">
        <v>377</v>
      </c>
      <c r="S23" s="117" t="s">
        <v>44</v>
      </c>
      <c r="T23" s="114" t="s">
        <v>346</v>
      </c>
      <c r="U23" s="118" t="s">
        <v>346</v>
      </c>
      <c r="V23" s="114" t="s">
        <v>346</v>
      </c>
      <c r="W23" s="113" t="s">
        <v>384</v>
      </c>
      <c r="X23" s="113" t="s">
        <v>45</v>
      </c>
      <c r="Y23" s="113" t="s">
        <v>45</v>
      </c>
      <c r="Z23" s="116" t="s">
        <v>45</v>
      </c>
      <c r="AA23" s="116" t="s">
        <v>384</v>
      </c>
      <c r="AB23" s="116" t="s">
        <v>384</v>
      </c>
      <c r="AC23" s="118" t="s">
        <v>350</v>
      </c>
      <c r="AD23" s="116" t="s">
        <v>45</v>
      </c>
      <c r="AE23" s="116" t="s">
        <v>44</v>
      </c>
      <c r="AF23" s="215"/>
      <c r="AG23" s="61"/>
      <c r="AH23" s="126"/>
      <c r="AI23" s="113"/>
      <c r="AJ23" s="23"/>
      <c r="AK23" s="45"/>
      <c r="AL23" s="24"/>
      <c r="AM23" s="45"/>
      <c r="AN23" s="24"/>
      <c r="AO23" s="25"/>
      <c r="AP23" s="55"/>
      <c r="AQ23" s="55"/>
      <c r="AR23" s="55"/>
    </row>
    <row r="24" spans="1:44" ht="28.5">
      <c r="A24" s="125" t="s">
        <v>167</v>
      </c>
      <c r="B24" s="113"/>
      <c r="C24" s="113"/>
      <c r="D24" s="113"/>
      <c r="E24" s="113"/>
      <c r="F24" s="113"/>
      <c r="G24" s="113"/>
      <c r="H24" s="113"/>
      <c r="I24" s="115"/>
      <c r="J24" s="113"/>
      <c r="K24" s="113"/>
      <c r="L24" s="113"/>
      <c r="M24" s="113"/>
      <c r="N24" s="199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28"/>
      <c r="AG24" s="61"/>
      <c r="AH24" s="62"/>
      <c r="AI24" s="113"/>
      <c r="AJ24" s="50"/>
      <c r="AK24" s="51"/>
      <c r="AL24" s="51"/>
      <c r="AM24" s="51"/>
      <c r="AN24" s="52"/>
      <c r="AO24" s="53"/>
      <c r="AP24" s="55"/>
      <c r="AQ24" s="55"/>
      <c r="AR24" s="55"/>
    </row>
    <row r="25" spans="1:44" ht="28.5">
      <c r="A25" s="125" t="s">
        <v>361</v>
      </c>
      <c r="B25" s="296"/>
      <c r="C25" s="296"/>
      <c r="D25" s="296"/>
      <c r="E25" s="296"/>
      <c r="F25" s="296"/>
      <c r="G25" s="296"/>
      <c r="H25" s="296"/>
      <c r="I25" s="297"/>
      <c r="J25" s="296"/>
      <c r="K25" s="296"/>
      <c r="L25" s="296"/>
      <c r="M25" s="113">
        <v>10</v>
      </c>
      <c r="N25" s="113">
        <v>10</v>
      </c>
      <c r="O25" s="113">
        <v>10</v>
      </c>
      <c r="P25" s="296"/>
      <c r="Q25" s="296"/>
      <c r="R25" s="296"/>
      <c r="S25" s="296"/>
      <c r="T25" s="296"/>
      <c r="U25" s="296"/>
      <c r="V25" s="296"/>
      <c r="W25" s="296"/>
      <c r="X25" s="296"/>
      <c r="Y25" s="296"/>
      <c r="Z25" s="296"/>
      <c r="AA25" s="296"/>
      <c r="AB25" s="296"/>
      <c r="AC25" s="296"/>
      <c r="AD25" s="296"/>
      <c r="AE25" s="296"/>
      <c r="AF25" s="287"/>
      <c r="AG25" s="43"/>
      <c r="AH25" s="44"/>
      <c r="AI25" s="294"/>
      <c r="AJ25" s="295"/>
      <c r="AK25" s="295"/>
      <c r="AL25" s="295"/>
      <c r="AM25" s="295"/>
      <c r="AN25" s="295"/>
      <c r="AO25" s="295"/>
      <c r="AP25" s="55"/>
      <c r="AQ25" s="55"/>
      <c r="AR25" s="55"/>
    </row>
    <row r="26" spans="1:44" ht="28.5">
      <c r="A26" s="125"/>
      <c r="B26" s="113"/>
      <c r="C26" s="113"/>
      <c r="D26" s="113"/>
      <c r="E26" s="113"/>
      <c r="F26" s="113"/>
      <c r="G26" s="113"/>
      <c r="H26" s="113"/>
      <c r="I26" s="115"/>
      <c r="J26" s="113"/>
      <c r="K26" s="113"/>
      <c r="L26" s="113"/>
      <c r="M26" s="113"/>
      <c r="N26" s="199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287"/>
      <c r="AG26" s="43"/>
      <c r="AH26" s="44"/>
      <c r="AI26" s="294"/>
      <c r="AJ26" s="295"/>
      <c r="AK26" s="295"/>
      <c r="AL26" s="295"/>
      <c r="AM26" s="295"/>
      <c r="AN26" s="295"/>
      <c r="AO26" s="295"/>
      <c r="AP26" s="55"/>
      <c r="AQ26" s="55"/>
      <c r="AR26" s="55"/>
    </row>
    <row r="27" spans="1:44" ht="28.5">
      <c r="A27" s="237" t="s">
        <v>169</v>
      </c>
      <c r="B27" s="72">
        <f t="shared" ref="B27:AF27" si="12">COUNTIF(B3:B24,"A")</f>
        <v>2</v>
      </c>
      <c r="C27" s="72">
        <f t="shared" si="12"/>
        <v>2</v>
      </c>
      <c r="D27" s="72">
        <f t="shared" si="12"/>
        <v>3</v>
      </c>
      <c r="E27" s="72">
        <f t="shared" si="12"/>
        <v>2</v>
      </c>
      <c r="F27" s="72">
        <f t="shared" si="12"/>
        <v>2</v>
      </c>
      <c r="G27" s="72">
        <f t="shared" si="12"/>
        <v>2</v>
      </c>
      <c r="H27" s="72">
        <f t="shared" si="12"/>
        <v>3</v>
      </c>
      <c r="I27" s="72">
        <f t="shared" si="12"/>
        <v>3</v>
      </c>
      <c r="J27" s="72">
        <f t="shared" si="12"/>
        <v>1</v>
      </c>
      <c r="K27" s="72">
        <f t="shared" si="12"/>
        <v>3</v>
      </c>
      <c r="L27" s="72">
        <f t="shared" si="12"/>
        <v>2</v>
      </c>
      <c r="M27" s="72">
        <f t="shared" si="12"/>
        <v>0</v>
      </c>
      <c r="N27" s="72">
        <f t="shared" si="12"/>
        <v>0</v>
      </c>
      <c r="O27" s="72">
        <f t="shared" si="12"/>
        <v>0</v>
      </c>
      <c r="P27" s="72">
        <f t="shared" si="12"/>
        <v>0</v>
      </c>
      <c r="Q27" s="72">
        <f t="shared" si="12"/>
        <v>2</v>
      </c>
      <c r="R27" s="72">
        <f t="shared" si="12"/>
        <v>2</v>
      </c>
      <c r="S27" s="72">
        <f t="shared" si="12"/>
        <v>2</v>
      </c>
      <c r="T27" s="72">
        <f t="shared" si="12"/>
        <v>2</v>
      </c>
      <c r="U27" s="72">
        <f t="shared" si="12"/>
        <v>2</v>
      </c>
      <c r="V27" s="72">
        <f t="shared" si="12"/>
        <v>2</v>
      </c>
      <c r="W27" s="72">
        <f t="shared" si="12"/>
        <v>2</v>
      </c>
      <c r="X27" s="72">
        <f t="shared" si="12"/>
        <v>2</v>
      </c>
      <c r="Y27" s="72">
        <f t="shared" si="12"/>
        <v>2</v>
      </c>
      <c r="Z27" s="72">
        <f t="shared" si="12"/>
        <v>2</v>
      </c>
      <c r="AA27" s="72">
        <f t="shared" si="12"/>
        <v>2</v>
      </c>
      <c r="AB27" s="72">
        <f t="shared" si="12"/>
        <v>2</v>
      </c>
      <c r="AC27" s="72">
        <f t="shared" si="12"/>
        <v>2</v>
      </c>
      <c r="AD27" s="72">
        <f t="shared" si="12"/>
        <v>2</v>
      </c>
      <c r="AE27" s="72">
        <f t="shared" si="12"/>
        <v>2</v>
      </c>
      <c r="AF27" s="111">
        <f t="shared" si="12"/>
        <v>0</v>
      </c>
      <c r="AG27" s="111"/>
      <c r="AH27" s="69"/>
      <c r="AI27" s="35"/>
    </row>
    <row r="28" spans="1:44" ht="28.5">
      <c r="A28" s="237" t="s">
        <v>170</v>
      </c>
      <c r="B28" s="72">
        <f t="shared" ref="B28:AF28" si="13">COUNTIF(B3:B24,"B")</f>
        <v>0</v>
      </c>
      <c r="C28" s="72">
        <f t="shared" si="13"/>
        <v>0</v>
      </c>
      <c r="D28" s="72">
        <f t="shared" si="13"/>
        <v>1</v>
      </c>
      <c r="E28" s="72">
        <f t="shared" si="13"/>
        <v>1</v>
      </c>
      <c r="F28" s="72">
        <f t="shared" si="13"/>
        <v>1</v>
      </c>
      <c r="G28" s="72">
        <f t="shared" si="13"/>
        <v>1</v>
      </c>
      <c r="H28" s="72">
        <f t="shared" si="13"/>
        <v>0</v>
      </c>
      <c r="I28" s="72">
        <f t="shared" si="13"/>
        <v>1</v>
      </c>
      <c r="J28" s="72">
        <f t="shared" si="13"/>
        <v>1</v>
      </c>
      <c r="K28" s="72">
        <f t="shared" si="13"/>
        <v>1</v>
      </c>
      <c r="L28" s="72">
        <f t="shared" si="13"/>
        <v>1</v>
      </c>
      <c r="M28" s="72">
        <f t="shared" si="13"/>
        <v>0</v>
      </c>
      <c r="N28" s="72">
        <f t="shared" si="13"/>
        <v>0</v>
      </c>
      <c r="O28" s="72">
        <f t="shared" si="13"/>
        <v>0</v>
      </c>
      <c r="P28" s="72">
        <f t="shared" si="13"/>
        <v>1</v>
      </c>
      <c r="Q28" s="72">
        <f t="shared" si="13"/>
        <v>1</v>
      </c>
      <c r="R28" s="72">
        <f t="shared" si="13"/>
        <v>1</v>
      </c>
      <c r="S28" s="72">
        <f t="shared" si="13"/>
        <v>0</v>
      </c>
      <c r="T28" s="72">
        <f t="shared" si="13"/>
        <v>1</v>
      </c>
      <c r="U28" s="72">
        <f t="shared" si="13"/>
        <v>1</v>
      </c>
      <c r="V28" s="72">
        <f t="shared" si="13"/>
        <v>1</v>
      </c>
      <c r="W28" s="72">
        <f t="shared" si="13"/>
        <v>1</v>
      </c>
      <c r="X28" s="72">
        <f t="shared" si="13"/>
        <v>1</v>
      </c>
      <c r="Y28" s="72">
        <f t="shared" si="13"/>
        <v>0</v>
      </c>
      <c r="Z28" s="72">
        <f t="shared" si="13"/>
        <v>0</v>
      </c>
      <c r="AA28" s="72">
        <f t="shared" si="13"/>
        <v>1</v>
      </c>
      <c r="AB28" s="72">
        <f t="shared" si="13"/>
        <v>1</v>
      </c>
      <c r="AC28" s="72">
        <f t="shared" si="13"/>
        <v>0</v>
      </c>
      <c r="AD28" s="72">
        <f t="shared" si="13"/>
        <v>0</v>
      </c>
      <c r="AE28" s="72">
        <f t="shared" si="13"/>
        <v>0</v>
      </c>
      <c r="AF28" s="75">
        <f t="shared" si="13"/>
        <v>0</v>
      </c>
      <c r="AG28" s="75"/>
      <c r="AH28" s="72"/>
      <c r="AI28" s="63"/>
    </row>
    <row r="29" spans="1:44" ht="28.5">
      <c r="A29" s="237" t="s">
        <v>171</v>
      </c>
      <c r="B29" s="72">
        <f t="shared" ref="B29:AF29" si="14">COUNTIF(B4:B24,"SPM")</f>
        <v>0</v>
      </c>
      <c r="C29" s="72">
        <f t="shared" si="14"/>
        <v>0</v>
      </c>
      <c r="D29" s="72">
        <f t="shared" si="14"/>
        <v>0</v>
      </c>
      <c r="E29" s="72">
        <f t="shared" si="14"/>
        <v>0</v>
      </c>
      <c r="F29" s="72">
        <f t="shared" si="14"/>
        <v>0</v>
      </c>
      <c r="G29" s="72">
        <f t="shared" si="14"/>
        <v>0</v>
      </c>
      <c r="H29" s="72">
        <f t="shared" si="14"/>
        <v>0</v>
      </c>
      <c r="I29" s="72">
        <f t="shared" si="14"/>
        <v>0</v>
      </c>
      <c r="J29" s="72">
        <f t="shared" si="14"/>
        <v>0</v>
      </c>
      <c r="K29" s="72">
        <f t="shared" si="14"/>
        <v>0</v>
      </c>
      <c r="L29" s="72">
        <f t="shared" si="14"/>
        <v>0</v>
      </c>
      <c r="M29" s="72">
        <f t="shared" si="14"/>
        <v>4</v>
      </c>
      <c r="N29" s="72">
        <f t="shared" si="14"/>
        <v>4</v>
      </c>
      <c r="O29" s="72">
        <f t="shared" si="14"/>
        <v>4</v>
      </c>
      <c r="P29" s="72">
        <f t="shared" si="14"/>
        <v>0</v>
      </c>
      <c r="Q29" s="72">
        <f t="shared" si="14"/>
        <v>0</v>
      </c>
      <c r="R29" s="72">
        <f t="shared" si="14"/>
        <v>0</v>
      </c>
      <c r="S29" s="72">
        <f t="shared" si="14"/>
        <v>0</v>
      </c>
      <c r="T29" s="72">
        <f t="shared" si="14"/>
        <v>0</v>
      </c>
      <c r="U29" s="72">
        <f t="shared" si="14"/>
        <v>0</v>
      </c>
      <c r="V29" s="72">
        <f t="shared" si="14"/>
        <v>0</v>
      </c>
      <c r="W29" s="72">
        <f t="shared" si="14"/>
        <v>0</v>
      </c>
      <c r="X29" s="72">
        <f t="shared" si="14"/>
        <v>0</v>
      </c>
      <c r="Y29" s="72">
        <f t="shared" si="14"/>
        <v>0</v>
      </c>
      <c r="Z29" s="72">
        <f t="shared" si="14"/>
        <v>0</v>
      </c>
      <c r="AA29" s="72">
        <f t="shared" si="14"/>
        <v>0</v>
      </c>
      <c r="AB29" s="72">
        <f t="shared" si="14"/>
        <v>0</v>
      </c>
      <c r="AC29" s="72">
        <f t="shared" si="14"/>
        <v>0</v>
      </c>
      <c r="AD29" s="72">
        <f t="shared" si="14"/>
        <v>0</v>
      </c>
      <c r="AE29" s="72">
        <f t="shared" si="14"/>
        <v>0</v>
      </c>
      <c r="AF29" s="75">
        <f t="shared" si="14"/>
        <v>0</v>
      </c>
      <c r="AG29" s="75"/>
      <c r="AH29" s="72"/>
      <c r="AI29" s="63"/>
    </row>
    <row r="30" spans="1:44" ht="28.5">
      <c r="A30" s="237"/>
      <c r="B30" s="72">
        <f t="shared" ref="B30:AF30" si="15">COUNTIF(B2:B24,"C")</f>
        <v>2</v>
      </c>
      <c r="C30" s="72">
        <f t="shared" si="15"/>
        <v>3</v>
      </c>
      <c r="D30" s="72">
        <f t="shared" si="15"/>
        <v>2</v>
      </c>
      <c r="E30" s="72">
        <f t="shared" si="15"/>
        <v>2</v>
      </c>
      <c r="F30" s="72">
        <f t="shared" si="15"/>
        <v>2</v>
      </c>
      <c r="G30" s="72">
        <f t="shared" si="15"/>
        <v>3</v>
      </c>
      <c r="H30" s="72">
        <f t="shared" si="15"/>
        <v>1</v>
      </c>
      <c r="I30" s="72">
        <f t="shared" si="15"/>
        <v>2</v>
      </c>
      <c r="J30" s="72">
        <f t="shared" si="15"/>
        <v>3</v>
      </c>
      <c r="K30" s="72">
        <f t="shared" si="15"/>
        <v>2</v>
      </c>
      <c r="L30" s="72">
        <f t="shared" si="15"/>
        <v>4</v>
      </c>
      <c r="M30" s="72">
        <f t="shared" si="15"/>
        <v>0</v>
      </c>
      <c r="N30" s="72">
        <f t="shared" si="15"/>
        <v>0</v>
      </c>
      <c r="O30" s="72">
        <f t="shared" si="15"/>
        <v>0</v>
      </c>
      <c r="P30" s="72">
        <f t="shared" si="15"/>
        <v>3</v>
      </c>
      <c r="Q30" s="72">
        <f t="shared" si="15"/>
        <v>2</v>
      </c>
      <c r="R30" s="72">
        <f t="shared" si="15"/>
        <v>2</v>
      </c>
      <c r="S30" s="72">
        <f t="shared" si="15"/>
        <v>2</v>
      </c>
      <c r="T30" s="72">
        <f t="shared" si="15"/>
        <v>2</v>
      </c>
      <c r="U30" s="72">
        <f t="shared" si="15"/>
        <v>2</v>
      </c>
      <c r="V30" s="72">
        <f t="shared" si="15"/>
        <v>2</v>
      </c>
      <c r="W30" s="72">
        <f t="shared" si="15"/>
        <v>2</v>
      </c>
      <c r="X30" s="72">
        <f t="shared" si="15"/>
        <v>1</v>
      </c>
      <c r="Y30" s="72">
        <f t="shared" si="15"/>
        <v>2</v>
      </c>
      <c r="Z30" s="72">
        <f t="shared" si="15"/>
        <v>2</v>
      </c>
      <c r="AA30" s="72">
        <f t="shared" si="15"/>
        <v>2</v>
      </c>
      <c r="AB30" s="72">
        <f t="shared" si="15"/>
        <v>2</v>
      </c>
      <c r="AC30" s="72">
        <f t="shared" si="15"/>
        <v>2</v>
      </c>
      <c r="AD30" s="72">
        <f t="shared" si="15"/>
        <v>2</v>
      </c>
      <c r="AE30" s="72">
        <f t="shared" si="15"/>
        <v>2</v>
      </c>
      <c r="AF30" s="75">
        <f t="shared" si="15"/>
        <v>0</v>
      </c>
      <c r="AG30" s="75"/>
      <c r="AH30" s="72"/>
      <c r="AI30" s="63"/>
    </row>
    <row r="31" spans="1:44" ht="28.5">
      <c r="A31" s="237"/>
      <c r="B31" s="72">
        <f t="shared" ref="B31:AF31" si="16">COUNTIF(B3:B24,"E")</f>
        <v>0</v>
      </c>
      <c r="C31" s="72">
        <f t="shared" si="16"/>
        <v>0</v>
      </c>
      <c r="D31" s="72">
        <f t="shared" si="16"/>
        <v>0</v>
      </c>
      <c r="E31" s="72">
        <f t="shared" si="16"/>
        <v>0</v>
      </c>
      <c r="F31" s="72">
        <f t="shared" si="16"/>
        <v>0</v>
      </c>
      <c r="G31" s="72">
        <f t="shared" si="16"/>
        <v>0</v>
      </c>
      <c r="H31" s="72">
        <f t="shared" si="16"/>
        <v>0</v>
      </c>
      <c r="I31" s="72">
        <f t="shared" si="16"/>
        <v>0</v>
      </c>
      <c r="J31" s="72">
        <f t="shared" si="16"/>
        <v>0</v>
      </c>
      <c r="K31" s="72">
        <f t="shared" si="16"/>
        <v>0</v>
      </c>
      <c r="L31" s="72">
        <f t="shared" si="16"/>
        <v>0</v>
      </c>
      <c r="M31" s="72">
        <f t="shared" si="16"/>
        <v>0</v>
      </c>
      <c r="N31" s="72">
        <f t="shared" si="16"/>
        <v>0</v>
      </c>
      <c r="O31" s="72">
        <f t="shared" si="16"/>
        <v>0</v>
      </c>
      <c r="P31" s="72">
        <f t="shared" si="16"/>
        <v>0</v>
      </c>
      <c r="Q31" s="72">
        <f t="shared" si="16"/>
        <v>0</v>
      </c>
      <c r="R31" s="72">
        <f t="shared" si="16"/>
        <v>0</v>
      </c>
      <c r="S31" s="72">
        <f t="shared" si="16"/>
        <v>0</v>
      </c>
      <c r="T31" s="72">
        <f t="shared" si="16"/>
        <v>0</v>
      </c>
      <c r="U31" s="72">
        <f t="shared" si="16"/>
        <v>0</v>
      </c>
      <c r="V31" s="72">
        <f t="shared" si="16"/>
        <v>0</v>
      </c>
      <c r="W31" s="72">
        <f t="shared" si="16"/>
        <v>0</v>
      </c>
      <c r="X31" s="72">
        <f t="shared" si="16"/>
        <v>0</v>
      </c>
      <c r="Y31" s="72">
        <f t="shared" si="16"/>
        <v>0</v>
      </c>
      <c r="Z31" s="72">
        <f t="shared" si="16"/>
        <v>0</v>
      </c>
      <c r="AA31" s="72">
        <f t="shared" si="16"/>
        <v>0</v>
      </c>
      <c r="AB31" s="72">
        <f t="shared" si="16"/>
        <v>0</v>
      </c>
      <c r="AC31" s="72">
        <f t="shared" si="16"/>
        <v>0</v>
      </c>
      <c r="AD31" s="72">
        <f t="shared" si="16"/>
        <v>0</v>
      </c>
      <c r="AE31" s="72">
        <f t="shared" si="16"/>
        <v>0</v>
      </c>
      <c r="AF31" s="80">
        <f t="shared" si="16"/>
        <v>0</v>
      </c>
      <c r="AG31" s="80"/>
      <c r="AH31" s="77"/>
      <c r="AI31" s="17"/>
    </row>
    <row r="32" spans="1:44" ht="28.5">
      <c r="A32" s="238" t="s">
        <v>168</v>
      </c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232"/>
      <c r="AC32" s="232"/>
      <c r="AD32" s="232"/>
      <c r="AE32" s="232"/>
      <c r="AF32" s="85"/>
      <c r="AG32" s="85"/>
      <c r="AH32" s="85"/>
    </row>
    <row r="33" spans="1:31" ht="28.5">
      <c r="A33" s="343" t="s">
        <v>188</v>
      </c>
      <c r="B33" s="343"/>
      <c r="C33" s="343"/>
      <c r="D33" s="343"/>
      <c r="E33" s="343"/>
      <c r="F33" s="343"/>
      <c r="G33" s="343"/>
      <c r="H33" s="343"/>
      <c r="I33" s="62"/>
      <c r="J33" s="62"/>
      <c r="K33" s="62" t="s">
        <v>10</v>
      </c>
      <c r="L33" s="62" t="s">
        <v>11</v>
      </c>
      <c r="M33" s="62" t="s">
        <v>12</v>
      </c>
      <c r="N33" s="62" t="s">
        <v>13</v>
      </c>
      <c r="O33" s="62" t="s">
        <v>14</v>
      </c>
      <c r="P33" s="62" t="s">
        <v>15</v>
      </c>
      <c r="Q33" s="62" t="s">
        <v>16</v>
      </c>
      <c r="R33" s="62" t="s">
        <v>17</v>
      </c>
      <c r="S33" s="62" t="s">
        <v>18</v>
      </c>
      <c r="T33" s="62" t="s">
        <v>19</v>
      </c>
      <c r="U33" s="62" t="s">
        <v>20</v>
      </c>
      <c r="V33" s="62" t="s">
        <v>21</v>
      </c>
      <c r="W33" s="62" t="s">
        <v>65</v>
      </c>
      <c r="X33" s="62" t="s">
        <v>66</v>
      </c>
      <c r="Y33" s="62"/>
      <c r="Z33" s="62"/>
      <c r="AA33" s="62"/>
      <c r="AB33" s="62"/>
      <c r="AC33" s="62"/>
      <c r="AD33" s="62"/>
      <c r="AE33" s="62"/>
    </row>
    <row r="34" spans="1:31" ht="28.5">
      <c r="A34" s="239" t="s">
        <v>189</v>
      </c>
      <c r="B34" s="158"/>
      <c r="C34" s="158"/>
      <c r="D34" s="158"/>
      <c r="E34" s="158"/>
      <c r="F34" s="158"/>
      <c r="G34" s="158"/>
      <c r="H34" s="158"/>
      <c r="I34" s="62"/>
      <c r="J34" s="62" t="s">
        <v>108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>K34+L34+M34+N34+O34+P34+Q34+R34+S34+T34+U34+V34</f>
        <v>0</v>
      </c>
      <c r="X34" s="62">
        <v>-10</v>
      </c>
      <c r="Y34" s="62"/>
      <c r="Z34" s="62"/>
      <c r="AA34" s="62"/>
      <c r="AB34" s="62"/>
      <c r="AC34" s="62"/>
      <c r="AD34" s="62"/>
      <c r="AE34" s="62"/>
    </row>
    <row r="35" spans="1:31" ht="28.5">
      <c r="A35" s="239" t="s">
        <v>190</v>
      </c>
      <c r="B35" s="158"/>
      <c r="C35" s="158"/>
      <c r="D35" s="158"/>
      <c r="E35" s="158"/>
      <c r="F35" s="158"/>
      <c r="G35" s="158"/>
      <c r="H35" s="158"/>
      <c r="I35" s="62"/>
      <c r="J35" s="62" t="s">
        <v>175</v>
      </c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ref="W35:W41" si="17">K35+L35+M35+N35+O35+P35+Q35+R35+S35+T35+U35+V35</f>
        <v>0</v>
      </c>
      <c r="X35" s="62">
        <v>-10</v>
      </c>
      <c r="Y35" s="62"/>
      <c r="Z35" s="62"/>
      <c r="AA35" s="62"/>
      <c r="AB35" s="62"/>
      <c r="AC35" s="62"/>
      <c r="AD35" s="62"/>
      <c r="AE35" s="62"/>
    </row>
    <row r="36" spans="1:31" ht="28.5">
      <c r="A36" s="355" t="s">
        <v>191</v>
      </c>
      <c r="B36" s="355"/>
      <c r="C36" s="355"/>
      <c r="D36" s="355"/>
      <c r="E36" s="158"/>
      <c r="F36" s="158"/>
      <c r="G36" s="158"/>
      <c r="H36" s="158"/>
      <c r="I36" s="62"/>
      <c r="J36" s="62" t="s">
        <v>172</v>
      </c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17"/>
        <v>0</v>
      </c>
      <c r="X36" s="62">
        <v>-10</v>
      </c>
      <c r="Y36" s="62" t="s">
        <v>193</v>
      </c>
      <c r="Z36" s="62"/>
      <c r="AA36" s="62"/>
      <c r="AB36" s="62"/>
      <c r="AC36" s="62"/>
      <c r="AD36" s="62"/>
      <c r="AE36" s="62"/>
    </row>
    <row r="37" spans="1:31" ht="28.5">
      <c r="A37" s="240" t="s">
        <v>192</v>
      </c>
      <c r="B37" s="158"/>
      <c r="C37" s="158"/>
      <c r="D37" s="158"/>
      <c r="E37" s="158"/>
      <c r="F37" s="158"/>
      <c r="G37" s="158"/>
      <c r="H37" s="158"/>
      <c r="I37" s="62"/>
      <c r="J37" s="62" t="s">
        <v>110</v>
      </c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17"/>
        <v>0</v>
      </c>
      <c r="X37" s="62">
        <v>-10</v>
      </c>
      <c r="Y37" s="62"/>
      <c r="Z37" s="62"/>
      <c r="AA37" s="62"/>
      <c r="AB37" s="62"/>
      <c r="AC37" s="62"/>
      <c r="AD37" s="62"/>
      <c r="AE37" s="62"/>
    </row>
    <row r="38" spans="1:31" ht="28.5">
      <c r="A38" s="21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17"/>
        <v>0</v>
      </c>
      <c r="X38" s="62">
        <v>-10</v>
      </c>
      <c r="Y38" s="62"/>
      <c r="Z38" s="62"/>
      <c r="AA38" s="62"/>
      <c r="AB38" s="62"/>
      <c r="AC38" s="62"/>
      <c r="AD38" s="62"/>
      <c r="AE38" s="62"/>
    </row>
    <row r="39" spans="1:31" ht="28.5">
      <c r="A39" s="21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>
        <f t="shared" si="17"/>
        <v>0</v>
      </c>
      <c r="X39" s="62">
        <v>-10</v>
      </c>
      <c r="Y39" s="62"/>
      <c r="Z39" s="62"/>
      <c r="AA39" s="62"/>
      <c r="AB39" s="62"/>
      <c r="AC39" s="62"/>
      <c r="AD39" s="62"/>
      <c r="AE39" s="62"/>
    </row>
    <row r="40" spans="1:31" ht="28.5">
      <c r="A40" s="219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>
        <f t="shared" si="17"/>
        <v>0</v>
      </c>
      <c r="X40" s="62">
        <v>-10</v>
      </c>
      <c r="Y40" s="62"/>
      <c r="Z40" s="62"/>
      <c r="AA40" s="62"/>
      <c r="AB40" s="62"/>
      <c r="AC40" s="62"/>
      <c r="AD40" s="62"/>
      <c r="AE40" s="62"/>
    </row>
    <row r="41" spans="1:31" ht="28.5">
      <c r="A41" s="219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>
        <f t="shared" si="17"/>
        <v>0</v>
      </c>
      <c r="X41" s="62">
        <v>-10</v>
      </c>
      <c r="Y41" s="62"/>
      <c r="Z41" s="62"/>
      <c r="AA41" s="62"/>
      <c r="AB41" s="62"/>
      <c r="AC41" s="62"/>
      <c r="AD41" s="62"/>
      <c r="AE41" s="62"/>
    </row>
    <row r="42" spans="1:31" ht="28.5">
      <c r="J42" s="106"/>
      <c r="U42" s="84"/>
    </row>
    <row r="43" spans="1:31" ht="28.5">
      <c r="J43" s="106"/>
      <c r="U43" s="84"/>
    </row>
  </sheetData>
  <phoneticPr fontId="3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41"/>
  <sheetViews>
    <sheetView workbookViewId="0"/>
  </sheetViews>
  <sheetFormatPr defaultRowHeight="14.25"/>
  <sheetData>
    <row r="1" spans="1:47" ht="28.5">
      <c r="A1" s="231"/>
      <c r="B1" s="114"/>
      <c r="C1" s="242"/>
      <c r="D1" s="242"/>
      <c r="E1" s="232"/>
      <c r="F1" s="242"/>
      <c r="G1" s="114"/>
      <c r="H1" s="242"/>
      <c r="I1" s="242"/>
      <c r="J1" s="242" t="s">
        <v>338</v>
      </c>
      <c r="K1" s="242"/>
      <c r="L1" s="233"/>
      <c r="M1" s="242"/>
      <c r="N1" s="242">
        <v>2026</v>
      </c>
      <c r="O1" s="242"/>
      <c r="P1" s="242"/>
      <c r="Q1" s="356" t="s">
        <v>72</v>
      </c>
      <c r="R1" s="356"/>
      <c r="S1" s="234"/>
      <c r="T1" s="242"/>
      <c r="U1" s="242"/>
      <c r="V1" s="234"/>
      <c r="W1" s="242"/>
      <c r="X1" s="242"/>
      <c r="Y1" s="242"/>
      <c r="Z1" s="242"/>
      <c r="AA1" s="242"/>
      <c r="AB1" s="242"/>
      <c r="AC1" s="242"/>
      <c r="AD1" s="114"/>
      <c r="AE1" s="242"/>
      <c r="AF1" s="217"/>
      <c r="AG1" s="5"/>
      <c r="AH1" s="6"/>
      <c r="AI1" s="9"/>
    </row>
    <row r="2" spans="1:47" ht="57">
      <c r="A2" s="231" t="s">
        <v>0</v>
      </c>
      <c r="B2" s="242">
        <v>1</v>
      </c>
      <c r="C2" s="242">
        <v>2</v>
      </c>
      <c r="D2" s="242">
        <v>3</v>
      </c>
      <c r="E2" s="232">
        <v>4</v>
      </c>
      <c r="F2" s="242">
        <v>5</v>
      </c>
      <c r="G2" s="242">
        <v>6</v>
      </c>
      <c r="H2" s="242">
        <v>7</v>
      </c>
      <c r="I2" s="242">
        <v>8</v>
      </c>
      <c r="J2" s="242">
        <v>9</v>
      </c>
      <c r="K2" s="242">
        <v>10</v>
      </c>
      <c r="L2" s="242">
        <v>11</v>
      </c>
      <c r="M2" s="242">
        <v>12</v>
      </c>
      <c r="N2" s="242">
        <v>13</v>
      </c>
      <c r="O2" s="242">
        <v>14</v>
      </c>
      <c r="P2" s="242">
        <v>15</v>
      </c>
      <c r="Q2" s="242">
        <v>16</v>
      </c>
      <c r="R2" s="242">
        <v>17</v>
      </c>
      <c r="S2" s="242">
        <v>18</v>
      </c>
      <c r="T2" s="242">
        <v>19</v>
      </c>
      <c r="U2" s="242">
        <v>20</v>
      </c>
      <c r="V2" s="242">
        <v>21</v>
      </c>
      <c r="W2" s="242">
        <v>22</v>
      </c>
      <c r="X2" s="242">
        <v>23</v>
      </c>
      <c r="Y2" s="242">
        <v>24</v>
      </c>
      <c r="Z2" s="242">
        <v>25</v>
      </c>
      <c r="AA2" s="113">
        <v>26</v>
      </c>
      <c r="AB2" s="113">
        <v>27</v>
      </c>
      <c r="AC2" s="242">
        <v>28</v>
      </c>
      <c r="AD2" s="242">
        <v>29</v>
      </c>
      <c r="AE2" s="242">
        <v>30</v>
      </c>
      <c r="AF2" s="16">
        <v>31</v>
      </c>
      <c r="AG2" s="347" t="s">
        <v>1</v>
      </c>
      <c r="AH2" s="349" t="s">
        <v>2</v>
      </c>
      <c r="AI2" s="344" t="s">
        <v>59</v>
      </c>
      <c r="AR2" s="351" t="s">
        <v>44</v>
      </c>
      <c r="AS2" s="353" t="s">
        <v>45</v>
      </c>
      <c r="AT2" s="339" t="s">
        <v>114</v>
      </c>
      <c r="AU2" s="341" t="s">
        <v>176</v>
      </c>
    </row>
    <row r="3" spans="1:47" ht="28.5">
      <c r="A3" s="231" t="s">
        <v>3</v>
      </c>
      <c r="B3" s="62" t="s">
        <v>114</v>
      </c>
      <c r="C3" s="62" t="s">
        <v>113</v>
      </c>
      <c r="D3" s="113" t="s">
        <v>115</v>
      </c>
      <c r="E3" s="154" t="s">
        <v>173</v>
      </c>
      <c r="F3" s="154" t="s">
        <v>111</v>
      </c>
      <c r="G3" s="62" t="s">
        <v>112</v>
      </c>
      <c r="H3" s="62" t="s">
        <v>113</v>
      </c>
      <c r="I3" s="62" t="s">
        <v>114</v>
      </c>
      <c r="J3" s="62" t="s">
        <v>113</v>
      </c>
      <c r="K3" s="113" t="s">
        <v>115</v>
      </c>
      <c r="L3" s="154" t="s">
        <v>173</v>
      </c>
      <c r="M3" s="154" t="s">
        <v>111</v>
      </c>
      <c r="N3" s="62" t="s">
        <v>112</v>
      </c>
      <c r="O3" s="62" t="s">
        <v>113</v>
      </c>
      <c r="P3" s="62" t="s">
        <v>114</v>
      </c>
      <c r="Q3" s="62" t="s">
        <v>113</v>
      </c>
      <c r="R3" s="113" t="s">
        <v>115</v>
      </c>
      <c r="S3" s="154" t="s">
        <v>173</v>
      </c>
      <c r="T3" s="154" t="s">
        <v>111</v>
      </c>
      <c r="U3" s="62" t="s">
        <v>112</v>
      </c>
      <c r="V3" s="62" t="s">
        <v>113</v>
      </c>
      <c r="W3" s="62" t="s">
        <v>114</v>
      </c>
      <c r="X3" s="62" t="s">
        <v>113</v>
      </c>
      <c r="Y3" s="113" t="s">
        <v>115</v>
      </c>
      <c r="Z3" s="154" t="s">
        <v>173</v>
      </c>
      <c r="AA3" s="154" t="s">
        <v>111</v>
      </c>
      <c r="AB3" s="62" t="s">
        <v>112</v>
      </c>
      <c r="AC3" s="62" t="s">
        <v>113</v>
      </c>
      <c r="AD3" s="62" t="s">
        <v>114</v>
      </c>
      <c r="AE3" s="62" t="s">
        <v>113</v>
      </c>
      <c r="AF3" s="113" t="s">
        <v>115</v>
      </c>
      <c r="AG3" s="348"/>
      <c r="AH3" s="350"/>
      <c r="AI3" s="345"/>
      <c r="AJ3" s="19" t="s">
        <v>4</v>
      </c>
      <c r="AK3" s="20" t="s">
        <v>60</v>
      </c>
      <c r="AL3" s="20" t="s">
        <v>187</v>
      </c>
      <c r="AM3" s="20" t="s">
        <v>61</v>
      </c>
      <c r="AN3" s="20" t="s">
        <v>62</v>
      </c>
      <c r="AO3" s="21" t="s">
        <v>63</v>
      </c>
      <c r="AR3" s="352"/>
      <c r="AS3" s="354"/>
      <c r="AT3" s="340"/>
      <c r="AU3" s="342"/>
    </row>
    <row r="4" spans="1:47" ht="28.5">
      <c r="A4" s="231" t="s">
        <v>178</v>
      </c>
      <c r="B4" s="113" t="s">
        <v>406</v>
      </c>
      <c r="C4" s="113" t="s">
        <v>176</v>
      </c>
      <c r="D4" s="113" t="s">
        <v>407</v>
      </c>
      <c r="E4" s="113" t="s">
        <v>406</v>
      </c>
      <c r="F4" s="113" t="s">
        <v>401</v>
      </c>
      <c r="G4" s="299" t="s">
        <v>400</v>
      </c>
      <c r="H4" s="113" t="s">
        <v>407</v>
      </c>
      <c r="I4" s="113" t="s">
        <v>406</v>
      </c>
      <c r="J4" s="113" t="s">
        <v>401</v>
      </c>
      <c r="K4" s="117" t="s">
        <v>401</v>
      </c>
      <c r="L4" s="113" t="s">
        <v>407</v>
      </c>
      <c r="M4" s="113" t="s">
        <v>406</v>
      </c>
      <c r="N4" s="113" t="s">
        <v>48</v>
      </c>
      <c r="O4" s="117" t="s">
        <v>48</v>
      </c>
      <c r="P4" s="113" t="s">
        <v>48</v>
      </c>
      <c r="Q4" s="113" t="s">
        <v>48</v>
      </c>
      <c r="R4" s="113" t="s">
        <v>176</v>
      </c>
      <c r="S4" s="113" t="s">
        <v>176</v>
      </c>
      <c r="T4" s="113" t="s">
        <v>407</v>
      </c>
      <c r="U4" s="113" t="s">
        <v>407</v>
      </c>
      <c r="V4" s="113" t="s">
        <v>44</v>
      </c>
      <c r="W4" s="299" t="s">
        <v>393</v>
      </c>
      <c r="X4" s="299" t="s">
        <v>393</v>
      </c>
      <c r="Y4" s="299" t="s">
        <v>393</v>
      </c>
      <c r="Z4" s="299" t="s">
        <v>393</v>
      </c>
      <c r="AA4" s="299" t="s">
        <v>393</v>
      </c>
      <c r="AB4" s="299" t="s">
        <v>393</v>
      </c>
      <c r="AC4" s="113" t="s">
        <v>405</v>
      </c>
      <c r="AD4" s="113" t="s">
        <v>410</v>
      </c>
      <c r="AE4" s="113" t="s">
        <v>409</v>
      </c>
      <c r="AF4" s="128" t="s">
        <v>409</v>
      </c>
      <c r="AG4" s="61"/>
      <c r="AH4" s="62"/>
      <c r="AI4" s="159"/>
      <c r="AJ4" s="23">
        <f>COUNTIFS($B$3:$AF$3,"s",B4:AF4,"s*")+COUNTIFS($B$3:$AF$3,"s",B4:AF4,"r*")+COUNTIFS($B$3:$AF$3,"s",B4:AF4,"al*")+COUNTIFS($B$3:$AF$3,"s",B4:AF4,"sch*")</f>
        <v>4</v>
      </c>
      <c r="AK4" s="37">
        <f t="shared" ref="AK4" si="0">COUNTIF(B4:AF4,"A")</f>
        <v>7</v>
      </c>
      <c r="AL4" s="24">
        <f>COUNTIF(C4:AI4,"B")</f>
        <v>0</v>
      </c>
      <c r="AM4" s="37">
        <f t="shared" ref="AM4" si="1">COUNTIF(B4:AF4,"C")</f>
        <v>6</v>
      </c>
      <c r="AN4" s="24">
        <f>COUNTIF(B4:AI4,"E")</f>
        <v>0</v>
      </c>
      <c r="AO4" s="25">
        <f t="shared" ref="AO4" si="2">COUNTIF(B4:AF4,"sh*")+COUNTIF(B4:AF4,"ro*")+COUNTIF(B4:AF4,"al*")+COUNTIF(B4:AF4,"sch*")</f>
        <v>11</v>
      </c>
      <c r="AR4" s="241">
        <f>COUNTIF($B$4:$AI$4,"A")</f>
        <v>7</v>
      </c>
      <c r="AS4" s="218">
        <f>COUNTIF($C$4:$AJ$4,"C")</f>
        <v>6</v>
      </c>
      <c r="AT4" s="218">
        <f>COUNTIF($B$4:$AI$4,"W")</f>
        <v>0</v>
      </c>
      <c r="AU4" s="220">
        <f>COUNTIF($B$4:$AI$4,"RO")</f>
        <v>7</v>
      </c>
    </row>
    <row r="5" spans="1:47" ht="28.5">
      <c r="A5" s="231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128"/>
      <c r="AG5" s="61"/>
      <c r="AH5" s="62"/>
      <c r="AI5" s="121"/>
      <c r="AJ5" s="23"/>
      <c r="AK5" s="40"/>
      <c r="AL5" s="40"/>
      <c r="AM5" s="40"/>
      <c r="AN5" s="41"/>
      <c r="AO5" s="42"/>
      <c r="AR5" s="241"/>
      <c r="AS5" s="219"/>
      <c r="AT5" s="225"/>
      <c r="AU5" s="221"/>
    </row>
    <row r="6" spans="1:47" ht="28.5">
      <c r="A6" s="122" t="s">
        <v>194</v>
      </c>
      <c r="B6" s="113" t="s">
        <v>407</v>
      </c>
      <c r="C6" s="113" t="s">
        <v>406</v>
      </c>
      <c r="D6" s="113" t="s">
        <v>406</v>
      </c>
      <c r="E6" s="113" t="s">
        <v>401</v>
      </c>
      <c r="F6" s="113" t="s">
        <v>407</v>
      </c>
      <c r="G6" s="113" t="s">
        <v>406</v>
      </c>
      <c r="H6" s="113" t="s">
        <v>401</v>
      </c>
      <c r="I6" s="117" t="s">
        <v>401</v>
      </c>
      <c r="J6" s="117" t="s">
        <v>406</v>
      </c>
      <c r="K6" s="113" t="s">
        <v>406</v>
      </c>
      <c r="L6" s="113" t="s">
        <v>397</v>
      </c>
      <c r="M6" s="113" t="s">
        <v>407</v>
      </c>
      <c r="N6" s="113" t="s">
        <v>44</v>
      </c>
      <c r="O6" s="113" t="s">
        <v>406</v>
      </c>
      <c r="P6" s="113" t="s">
        <v>44</v>
      </c>
      <c r="Q6" s="113" t="s">
        <v>407</v>
      </c>
      <c r="R6" s="113" t="s">
        <v>407</v>
      </c>
      <c r="S6" s="117" t="s">
        <v>406</v>
      </c>
      <c r="T6" s="113" t="s">
        <v>401</v>
      </c>
      <c r="U6" s="113" t="s">
        <v>44</v>
      </c>
      <c r="V6" s="113" t="s">
        <v>397</v>
      </c>
      <c r="W6" s="113" t="s">
        <v>407</v>
      </c>
      <c r="X6" s="113" t="s">
        <v>415</v>
      </c>
      <c r="Y6" s="113" t="s">
        <v>413</v>
      </c>
      <c r="Z6" s="113" t="s">
        <v>44</v>
      </c>
      <c r="AA6" s="113" t="s">
        <v>410</v>
      </c>
      <c r="AB6" s="113" t="s">
        <v>45</v>
      </c>
      <c r="AC6" s="113" t="s">
        <v>409</v>
      </c>
      <c r="AD6" s="113" t="s">
        <v>405</v>
      </c>
      <c r="AE6" s="113" t="s">
        <v>410</v>
      </c>
      <c r="AF6" s="128" t="s">
        <v>410</v>
      </c>
      <c r="AG6" s="61"/>
      <c r="AH6" s="62"/>
      <c r="AI6" s="182"/>
      <c r="AJ6" s="23">
        <f>COUNTIFS($B$3:$AF$3,"s",B6:AF6,"s*")+COUNTIFS($B$3:$AF$3,"s",B6:AF6,"r*")+COUNTIFS($B$3:$AF$3,"s",B6:AF6,"al*")+COUNTIFS($B$3:$AF$3,"s",B6:AF6,"sch*")</f>
        <v>3</v>
      </c>
      <c r="AK6" s="45">
        <f>COUNTIF(B6:AF6,"A")</f>
        <v>13</v>
      </c>
      <c r="AL6" s="24">
        <f>COUNTIF(C6:AI6,"B")</f>
        <v>0</v>
      </c>
      <c r="AM6" s="45">
        <f>COUNTIF(B6:AF6,"C")</f>
        <v>11</v>
      </c>
      <c r="AN6" s="24">
        <f>COUNTIF(B6:AI6,"E")</f>
        <v>0</v>
      </c>
      <c r="AO6" s="25">
        <f>COUNTIF(B6:AF6,"sh*")+COUNTIF(B6:AF6,"ro*")+COUNTIF(B6:AF6,"al*")+COUNTIF(B6:AF6,"sch*")</f>
        <v>7</v>
      </c>
      <c r="AR6" s="241">
        <f>COUNTIF($B$6:$AI$6,"A")</f>
        <v>13</v>
      </c>
      <c r="AS6" s="218">
        <f>COUNTIF($C$6:$AJ$6,"C")</f>
        <v>10</v>
      </c>
      <c r="AT6" s="218">
        <f>COUNTIF($B$6:$AI$6,"W")</f>
        <v>0</v>
      </c>
      <c r="AU6" s="220">
        <f>COUNTIF($B$6:$AI$6,"RO")</f>
        <v>5</v>
      </c>
    </row>
    <row r="7" spans="1:47" ht="28.5">
      <c r="A7" s="122" t="s">
        <v>75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128"/>
      <c r="AG7" s="61"/>
      <c r="AH7" s="62"/>
      <c r="AI7" s="114"/>
      <c r="AJ7" s="46"/>
      <c r="AK7" s="47"/>
      <c r="AL7" s="47"/>
      <c r="AM7" s="47"/>
      <c r="AN7" s="48"/>
      <c r="AO7" s="49"/>
      <c r="AR7" s="241"/>
      <c r="AS7" s="219"/>
      <c r="AT7" s="225"/>
      <c r="AU7" s="221"/>
    </row>
    <row r="8" spans="1:47" ht="28.5">
      <c r="A8" s="122" t="s">
        <v>342</v>
      </c>
      <c r="B8" s="113" t="s">
        <v>406</v>
      </c>
      <c r="C8" s="113" t="s">
        <v>397</v>
      </c>
      <c r="D8" s="113" t="s">
        <v>397</v>
      </c>
      <c r="E8" s="113" t="s">
        <v>407</v>
      </c>
      <c r="F8" s="117" t="s">
        <v>406</v>
      </c>
      <c r="G8" s="113" t="s">
        <v>401</v>
      </c>
      <c r="H8" s="117" t="s">
        <v>407</v>
      </c>
      <c r="I8" s="113" t="s">
        <v>407</v>
      </c>
      <c r="J8" s="117" t="s">
        <v>406</v>
      </c>
      <c r="K8" s="117" t="s">
        <v>401</v>
      </c>
      <c r="L8" s="113" t="s">
        <v>407</v>
      </c>
      <c r="M8" s="113" t="s">
        <v>45</v>
      </c>
      <c r="N8" s="113" t="s">
        <v>413</v>
      </c>
      <c r="O8" s="113" t="s">
        <v>176</v>
      </c>
      <c r="P8" s="113" t="s">
        <v>45</v>
      </c>
      <c r="Q8" s="113" t="s">
        <v>406</v>
      </c>
      <c r="R8" s="113" t="s">
        <v>406</v>
      </c>
      <c r="S8" s="117" t="s">
        <v>415</v>
      </c>
      <c r="T8" s="113" t="s">
        <v>44</v>
      </c>
      <c r="U8" s="113" t="s">
        <v>176</v>
      </c>
      <c r="V8" s="113" t="s">
        <v>45</v>
      </c>
      <c r="W8" s="113" t="s">
        <v>406</v>
      </c>
      <c r="X8" s="117" t="s">
        <v>413</v>
      </c>
      <c r="Y8" s="113" t="s">
        <v>415</v>
      </c>
      <c r="Z8" s="113" t="s">
        <v>45</v>
      </c>
      <c r="AA8" s="113" t="s">
        <v>409</v>
      </c>
      <c r="AB8" s="113" t="s">
        <v>176</v>
      </c>
      <c r="AC8" s="113" t="s">
        <v>410</v>
      </c>
      <c r="AD8" s="113" t="s">
        <v>45</v>
      </c>
      <c r="AE8" s="113" t="s">
        <v>45</v>
      </c>
      <c r="AF8" s="128" t="s">
        <v>413</v>
      </c>
      <c r="AG8" s="61"/>
      <c r="AH8" s="62"/>
      <c r="AI8" s="113"/>
      <c r="AJ8" s="23">
        <f>COUNTIFS($B$3:$AF$3,"s",B8:AF8,"s*")+COUNTIFS($B$3:$AF$3,"s",B8:AF8,"r*")+COUNTIFS($B$3:$AF$3,"s",B8:AF8,"al*")+COUNTIFS($B$3:$AF$3,"s",B8:AF8,"sch*")</f>
        <v>0</v>
      </c>
      <c r="AK8" s="45">
        <f>COUNTIF(B8:AF8,"A")</f>
        <v>11</v>
      </c>
      <c r="AL8" s="24">
        <f>COUNTIF(C8:AI8,"B")</f>
        <v>0</v>
      </c>
      <c r="AM8" s="45">
        <f>COUNTIF(B8:AF8,"C")</f>
        <v>13</v>
      </c>
      <c r="AN8" s="24">
        <f>COUNTIF(B8:AI8,"E")</f>
        <v>0</v>
      </c>
      <c r="AO8" s="25">
        <f>COUNTIF(B8:AF8,"sh*")+COUNTIF(B8:AF8,"ro*")+COUNTIF(B8:AF8,"al*")+COUNTIF(B8:AF8,"sch*")</f>
        <v>7</v>
      </c>
      <c r="AR8" s="241">
        <f>COUNTIF($B$8:$AI$8,"A")</f>
        <v>11</v>
      </c>
      <c r="AS8" s="218">
        <f>COUNTIF($C$8:$AJ$8,"C")</f>
        <v>13</v>
      </c>
      <c r="AT8" s="218">
        <f>COUNTIF($B$8:$AI$8,"W")</f>
        <v>0</v>
      </c>
      <c r="AU8" s="220">
        <f>COUNTIF($B$8:$AI$8,"RO")</f>
        <v>5</v>
      </c>
    </row>
    <row r="9" spans="1:47" ht="28.5">
      <c r="A9" s="122" t="s">
        <v>181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128"/>
      <c r="AG9" s="61"/>
      <c r="AH9" s="62"/>
      <c r="AI9" s="114"/>
      <c r="AJ9" s="23"/>
      <c r="AK9" s="45"/>
      <c r="AL9" s="24"/>
      <c r="AM9" s="45"/>
      <c r="AN9" s="24"/>
      <c r="AO9" s="25"/>
      <c r="AR9" s="241"/>
      <c r="AS9" s="219"/>
      <c r="AT9" s="225"/>
      <c r="AU9" s="221"/>
    </row>
    <row r="10" spans="1:47" ht="28.5">
      <c r="A10" s="122" t="s">
        <v>177</v>
      </c>
      <c r="B10" s="113" t="s">
        <v>398</v>
      </c>
      <c r="C10" s="113" t="s">
        <v>407</v>
      </c>
      <c r="D10" s="113" t="s">
        <v>407</v>
      </c>
      <c r="E10" s="113" t="s">
        <v>406</v>
      </c>
      <c r="F10" s="113" t="s">
        <v>397</v>
      </c>
      <c r="G10" s="113" t="s">
        <v>407</v>
      </c>
      <c r="H10" s="117" t="s">
        <v>406</v>
      </c>
      <c r="I10" s="113" t="s">
        <v>413</v>
      </c>
      <c r="J10" s="113" t="s">
        <v>176</v>
      </c>
      <c r="K10" s="113" t="s">
        <v>407</v>
      </c>
      <c r="L10" s="113" t="s">
        <v>406</v>
      </c>
      <c r="M10" s="113" t="s">
        <v>413</v>
      </c>
      <c r="N10" s="113" t="s">
        <v>176</v>
      </c>
      <c r="O10" s="113" t="s">
        <v>407</v>
      </c>
      <c r="P10" s="113" t="s">
        <v>45</v>
      </c>
      <c r="Q10" s="113" t="s">
        <v>44</v>
      </c>
      <c r="R10" s="113" t="s">
        <v>403</v>
      </c>
      <c r="S10" s="117" t="s">
        <v>407</v>
      </c>
      <c r="T10" s="113" t="s">
        <v>45</v>
      </c>
      <c r="U10" s="113" t="s">
        <v>45</v>
      </c>
      <c r="V10" s="116" t="s">
        <v>44</v>
      </c>
      <c r="W10" s="113" t="s">
        <v>44</v>
      </c>
      <c r="X10" s="113" t="s">
        <v>412</v>
      </c>
      <c r="Y10" s="113" t="s">
        <v>415</v>
      </c>
      <c r="Z10" s="123" t="s">
        <v>413</v>
      </c>
      <c r="AA10" s="123" t="s">
        <v>409</v>
      </c>
      <c r="AB10" s="113" t="s">
        <v>44</v>
      </c>
      <c r="AC10" s="123" t="s">
        <v>410</v>
      </c>
      <c r="AD10" s="113" t="s">
        <v>409</v>
      </c>
      <c r="AE10" s="113" t="s">
        <v>405</v>
      </c>
      <c r="AF10" s="128" t="s">
        <v>410</v>
      </c>
      <c r="AG10" s="61"/>
      <c r="AH10" s="62"/>
      <c r="AI10" s="114"/>
      <c r="AJ10" s="23">
        <f>COUNTIFS($B$3:$AF$3,"s",B10:AF10,"s*")+COUNTIFS($B$3:$AF$3,"s",B10:AF10,"r*")+COUNTIFS($B$3:$AF$3,"s",B10:AF10,"al*")+COUNTIFS($B$3:$AF$3,"s",B10:AF10,"sch*")</f>
        <v>1</v>
      </c>
      <c r="AK10" s="45">
        <f>COUNTIF(B10:AF10,"A")</f>
        <v>12</v>
      </c>
      <c r="AL10" s="24">
        <f>COUNTIF(C10:AI10,"B")</f>
        <v>0</v>
      </c>
      <c r="AM10" s="45">
        <f>COUNTIF(B10:AF10,"C")</f>
        <v>12</v>
      </c>
      <c r="AN10" s="24">
        <f>COUNTIF(B10:AI10,"E")</f>
        <v>0</v>
      </c>
      <c r="AO10" s="25">
        <f>COUNTIF(B10:AF10,"sh*")+COUNTIF(B10:AF10,"ro*")+COUNTIF(B10:AF10,"al*")+COUNTIF(B10:AF10,"sch*")</f>
        <v>7</v>
      </c>
      <c r="AR10" s="222">
        <f>COUNTIF($B$10:$AI$10,"A")</f>
        <v>12</v>
      </c>
      <c r="AS10" s="223">
        <f>COUNTIF($C$10:$AJ$10,"C")</f>
        <v>12</v>
      </c>
      <c r="AT10" s="228">
        <f>COUNTIF($B$10:$AI$10,"W")</f>
        <v>0</v>
      </c>
      <c r="AU10" s="224">
        <f>COUNTIF($B$10:$AI$10,"RO")</f>
        <v>6</v>
      </c>
    </row>
    <row r="11" spans="1:47" ht="28.5">
      <c r="A11" s="122" t="s">
        <v>24</v>
      </c>
      <c r="B11" s="113"/>
      <c r="C11" s="113"/>
      <c r="D11" s="113"/>
      <c r="E11" s="113"/>
      <c r="F11" s="113"/>
      <c r="G11" s="113"/>
      <c r="H11" s="113"/>
      <c r="I11" s="115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/>
      <c r="Y11" s="113"/>
      <c r="Z11" s="113"/>
      <c r="AA11" s="113"/>
      <c r="AB11" s="113"/>
      <c r="AC11" s="123"/>
      <c r="AD11" s="113"/>
      <c r="AE11" s="113"/>
      <c r="AF11" s="128"/>
      <c r="AG11" s="61"/>
      <c r="AH11" s="62"/>
      <c r="AI11" s="114"/>
      <c r="AJ11" s="23"/>
      <c r="AK11" s="45"/>
      <c r="AL11" s="24"/>
      <c r="AM11" s="45"/>
      <c r="AN11" s="24"/>
      <c r="AO11" s="25"/>
      <c r="AR11" s="222"/>
      <c r="AS11" s="226"/>
      <c r="AT11" s="229"/>
      <c r="AU11" s="227"/>
    </row>
    <row r="12" spans="1:47" ht="28.5">
      <c r="A12" s="122" t="s">
        <v>185</v>
      </c>
      <c r="B12" s="113" t="s">
        <v>407</v>
      </c>
      <c r="C12" s="113" t="s">
        <v>406</v>
      </c>
      <c r="D12" s="113" t="s">
        <v>401</v>
      </c>
      <c r="E12" s="113" t="s">
        <v>407</v>
      </c>
      <c r="F12" s="113" t="s">
        <v>45</v>
      </c>
      <c r="G12" s="113" t="s">
        <v>413</v>
      </c>
      <c r="H12" s="117" t="s">
        <v>176</v>
      </c>
      <c r="I12" s="117" t="s">
        <v>176</v>
      </c>
      <c r="J12" s="117" t="s">
        <v>415</v>
      </c>
      <c r="K12" s="117" t="s">
        <v>407</v>
      </c>
      <c r="L12" s="113" t="s">
        <v>406</v>
      </c>
      <c r="M12" s="113" t="s">
        <v>401</v>
      </c>
      <c r="N12" s="113" t="s">
        <v>407</v>
      </c>
      <c r="O12" s="113" t="s">
        <v>407</v>
      </c>
      <c r="P12" s="113" t="s">
        <v>44</v>
      </c>
      <c r="Q12" s="113" t="s">
        <v>403</v>
      </c>
      <c r="R12" s="113" t="s">
        <v>407</v>
      </c>
      <c r="S12" s="113" t="s">
        <v>406</v>
      </c>
      <c r="T12" s="113" t="s">
        <v>394</v>
      </c>
      <c r="U12" s="113" t="s">
        <v>394</v>
      </c>
      <c r="V12" s="116" t="s">
        <v>394</v>
      </c>
      <c r="W12" s="113" t="s">
        <v>394</v>
      </c>
      <c r="X12" s="113" t="s">
        <v>395</v>
      </c>
      <c r="Y12" s="113" t="s">
        <v>395</v>
      </c>
      <c r="Z12" s="113" t="s">
        <v>410</v>
      </c>
      <c r="AA12" s="113" t="s">
        <v>410</v>
      </c>
      <c r="AB12" s="113" t="s">
        <v>409</v>
      </c>
      <c r="AC12" s="113" t="s">
        <v>409</v>
      </c>
      <c r="AD12" s="113" t="s">
        <v>44</v>
      </c>
      <c r="AE12" s="113" t="s">
        <v>44</v>
      </c>
      <c r="AF12" s="128" t="s">
        <v>176</v>
      </c>
      <c r="AG12" s="61"/>
      <c r="AH12" s="62"/>
      <c r="AI12" s="114"/>
      <c r="AJ12" s="23">
        <f>COUNTIFS($B$3:$AF$3,"s",B12:AF12,"s*")+COUNTIFS($B$3:$AF$3,"s",B12:AF12,"r*")+COUNTIFS($B$3:$AF$3,"s",B12:AF12,"al*")+COUNTIFS($B$3:$AF$3,"s",B12:AF12,"sch*")</f>
        <v>2</v>
      </c>
      <c r="AK12" s="45">
        <f>COUNTIF(B12:AF12,"A")</f>
        <v>9</v>
      </c>
      <c r="AL12" s="24">
        <f>COUNTIF(C12:AI12,"B")</f>
        <v>0</v>
      </c>
      <c r="AM12" s="45">
        <f>COUNTIF(B12:AF12,"C")</f>
        <v>10</v>
      </c>
      <c r="AN12" s="24">
        <f>COUNTIF(B12:AI12,"E")</f>
        <v>0</v>
      </c>
      <c r="AO12" s="25">
        <f>COUNTIF(B12:AF12,"sh*")+COUNTIF(B12:AF12,"ro*")+COUNTIF(B12:AF12,"al*")+COUNTIF(B12:AF12,"sch*")</f>
        <v>12</v>
      </c>
    </row>
    <row r="13" spans="1:47" ht="28.5">
      <c r="A13" s="122" t="s">
        <v>181</v>
      </c>
      <c r="B13" s="113"/>
      <c r="C13" s="113"/>
      <c r="D13" s="113"/>
      <c r="E13" s="113"/>
      <c r="F13" s="117"/>
      <c r="G13" s="113"/>
      <c r="H13" s="117"/>
      <c r="I13" s="115"/>
      <c r="J13" s="113"/>
      <c r="K13" s="113"/>
      <c r="L13" s="113"/>
      <c r="M13" s="160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23"/>
      <c r="AD13" s="113"/>
      <c r="AE13" s="113"/>
      <c r="AF13" s="128"/>
      <c r="AG13" s="61"/>
      <c r="AH13" s="62"/>
      <c r="AI13" s="114"/>
      <c r="AJ13" s="23"/>
      <c r="AK13" s="45"/>
      <c r="AL13" s="24"/>
      <c r="AM13" s="45"/>
      <c r="AN13" s="24"/>
      <c r="AO13" s="25"/>
    </row>
    <row r="14" spans="1:47" ht="28.5">
      <c r="A14" s="122" t="s">
        <v>182</v>
      </c>
      <c r="B14" s="113"/>
      <c r="C14" s="113"/>
      <c r="D14" s="113"/>
      <c r="E14" s="113"/>
      <c r="F14" s="113"/>
      <c r="G14" s="113"/>
      <c r="H14" s="113"/>
      <c r="I14" s="115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6"/>
      <c r="W14" s="113"/>
      <c r="X14" s="113"/>
      <c r="Y14" s="113"/>
      <c r="Z14" s="113"/>
      <c r="AA14" s="113"/>
      <c r="AB14" s="113"/>
      <c r="AC14" s="123"/>
      <c r="AD14" s="113"/>
      <c r="AE14" s="113"/>
      <c r="AF14" s="128"/>
      <c r="AG14" s="61"/>
      <c r="AH14" s="62"/>
      <c r="AI14" s="114"/>
      <c r="AJ14" s="23">
        <f t="shared" ref="AJ14" si="3">COUNTIFS($B$3:$AF$3,"s",B14:AF14,"s*")+COUNTIFS($B$3:$AF$3,"s",B14:AF14,"r*")+COUNTIFS($B$3:$AF$3,"s",B14:AF14,"al*")+COUNTIFS($B$3:$AF$3,"s",B14:AF14,"sch*")</f>
        <v>0</v>
      </c>
      <c r="AK14" s="45">
        <f t="shared" ref="AK14" si="4">COUNTIF(B14:AF14,"A")</f>
        <v>0</v>
      </c>
      <c r="AL14" s="24">
        <f t="shared" ref="AL14" si="5">COUNTIF(C14:AI14,"SPM")</f>
        <v>0</v>
      </c>
      <c r="AM14" s="45">
        <f t="shared" ref="AM14" si="6">COUNTIF(B14:AF14,"C")</f>
        <v>0</v>
      </c>
      <c r="AN14" s="24">
        <f t="shared" ref="AN14" si="7">COUNTIF(B14:AI14,"E")</f>
        <v>0</v>
      </c>
      <c r="AO14" s="25">
        <f t="shared" ref="AO14" si="8">COUNTIF(B14:AF14,"sh*")+COUNTIF(B14:AF14,"ro*")+COUNTIF(B14:AF14,"al*")+COUNTIF(B14:AF14,"sch*")</f>
        <v>0</v>
      </c>
    </row>
    <row r="15" spans="1:47" ht="28.5">
      <c r="A15" s="122"/>
      <c r="B15" s="113"/>
      <c r="C15" s="113"/>
      <c r="D15" s="113"/>
      <c r="E15" s="113"/>
      <c r="F15" s="113"/>
      <c r="G15" s="113"/>
      <c r="H15" s="113"/>
      <c r="I15" s="115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6"/>
      <c r="W15" s="113"/>
      <c r="X15" s="113"/>
      <c r="Y15" s="113"/>
      <c r="Z15" s="113"/>
      <c r="AA15" s="113"/>
      <c r="AB15" s="113"/>
      <c r="AC15" s="123"/>
      <c r="AD15" s="113"/>
      <c r="AE15" s="113"/>
      <c r="AF15" s="128"/>
      <c r="AG15" s="61"/>
      <c r="AH15" s="62"/>
      <c r="AI15" s="114"/>
      <c r="AJ15" s="23"/>
      <c r="AK15" s="133"/>
      <c r="AL15" s="133"/>
      <c r="AM15" s="133"/>
      <c r="AN15" s="133"/>
      <c r="AO15" s="133"/>
    </row>
    <row r="16" spans="1:47" ht="28.5">
      <c r="A16" s="122" t="s">
        <v>75</v>
      </c>
      <c r="B16" s="113"/>
      <c r="C16" s="113"/>
      <c r="D16" s="113"/>
      <c r="E16" s="113"/>
      <c r="F16" s="120"/>
      <c r="G16" s="120"/>
      <c r="H16" s="113"/>
      <c r="I16" s="113"/>
      <c r="J16" s="113"/>
      <c r="K16" s="116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28"/>
      <c r="AG16" s="61"/>
      <c r="AH16" s="62"/>
      <c r="AI16" s="242"/>
      <c r="AJ16" s="28"/>
      <c r="AK16" s="29"/>
      <c r="AL16" s="29"/>
      <c r="AM16" s="29"/>
      <c r="AN16" s="30"/>
      <c r="AO16" s="31"/>
    </row>
    <row r="17" spans="1:44" ht="28.5">
      <c r="A17" s="122" t="s">
        <v>355</v>
      </c>
      <c r="B17" s="114" t="s">
        <v>356</v>
      </c>
      <c r="C17" s="117" t="s">
        <v>356</v>
      </c>
      <c r="D17" s="118"/>
      <c r="E17" s="113"/>
      <c r="F17" s="118"/>
      <c r="G17" s="114"/>
      <c r="H17" s="117"/>
      <c r="I17" s="301"/>
      <c r="J17" s="254"/>
      <c r="K17" s="301"/>
      <c r="L17" s="300"/>
      <c r="M17" s="300"/>
      <c r="N17" s="300"/>
      <c r="O17" s="254"/>
      <c r="P17" s="254"/>
      <c r="Q17" s="296"/>
      <c r="R17" s="296"/>
      <c r="S17" s="300"/>
      <c r="T17" s="296"/>
      <c r="U17" s="254"/>
      <c r="V17" s="254"/>
      <c r="W17" s="302"/>
      <c r="X17" s="296"/>
      <c r="Y17" s="300"/>
      <c r="Z17" s="254"/>
      <c r="AA17" s="254"/>
      <c r="AB17" s="303"/>
      <c r="AC17" s="300"/>
      <c r="AD17" s="296"/>
      <c r="AE17" s="254"/>
      <c r="AF17" s="254"/>
      <c r="AG17" s="61"/>
      <c r="AH17" s="62"/>
      <c r="AI17" s="121"/>
      <c r="AJ17" s="23">
        <f>COUNTIFS($B$3:$AF$3,"s",B17:AF17,"s*")+COUNTIFS($B$3:$AF$3,"s",B17:AF17,"r*")+COUNTIFS($B$3:$AF$3,"s",B17:AF17,"al*")+COUNTIFS($B$3:$AF$3,"s",B17:AF17,"sch*")</f>
        <v>0</v>
      </c>
      <c r="AK17" s="24">
        <f t="shared" ref="AK17" si="9">COUNTIF(B17:AF17,"A")</f>
        <v>0</v>
      </c>
      <c r="AL17" s="24">
        <f>COUNTIF(C17:AI17,"B")</f>
        <v>0</v>
      </c>
      <c r="AM17" s="24">
        <f t="shared" ref="AM17" si="10">COUNTIF(B17:AF17,"C")</f>
        <v>0</v>
      </c>
      <c r="AN17" s="24">
        <f>COUNTIF(B17:AI17,"E")</f>
        <v>0</v>
      </c>
      <c r="AO17" s="25">
        <f t="shared" ref="AO17" si="11">COUNTIF(B17:AF17,"sh*")+COUNTIF(B17:AF17,"ro*")+COUNTIF(B17:AF17,"al*")+COUNTIF(B17:AF17,"sch*")</f>
        <v>0</v>
      </c>
    </row>
    <row r="18" spans="1:44" ht="28.5">
      <c r="A18" s="122" t="s">
        <v>24</v>
      </c>
      <c r="B18" s="113"/>
      <c r="C18" s="113"/>
      <c r="D18" s="199"/>
      <c r="E18" s="113"/>
      <c r="F18" s="113"/>
      <c r="G18" s="120"/>
      <c r="H18" s="117"/>
      <c r="I18" s="230"/>
      <c r="J18" s="117"/>
      <c r="K18" s="117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28"/>
      <c r="AG18" s="61"/>
      <c r="AH18" s="62"/>
      <c r="AI18" s="242"/>
      <c r="AJ18" s="28"/>
      <c r="AK18" s="29"/>
      <c r="AL18" s="29"/>
      <c r="AM18" s="29"/>
      <c r="AN18" s="30"/>
      <c r="AO18" s="31"/>
    </row>
    <row r="19" spans="1:44" ht="28.5">
      <c r="A19" s="122" t="s">
        <v>174</v>
      </c>
      <c r="B19" s="114" t="s">
        <v>399</v>
      </c>
      <c r="C19" s="113" t="s">
        <v>407</v>
      </c>
      <c r="D19" s="113" t="s">
        <v>406</v>
      </c>
      <c r="E19" s="113" t="s">
        <v>408</v>
      </c>
      <c r="F19" s="113" t="s">
        <v>44</v>
      </c>
      <c r="G19" s="114" t="s">
        <v>25</v>
      </c>
      <c r="H19" s="116" t="s">
        <v>414</v>
      </c>
      <c r="I19" s="235" t="s">
        <v>407</v>
      </c>
      <c r="J19" s="235" t="s">
        <v>46</v>
      </c>
      <c r="K19" s="116" t="s">
        <v>406</v>
      </c>
      <c r="L19" s="113" t="s">
        <v>408</v>
      </c>
      <c r="M19" s="114" t="s">
        <v>25</v>
      </c>
      <c r="N19" s="116" t="s">
        <v>45</v>
      </c>
      <c r="O19" s="116" t="s">
        <v>413</v>
      </c>
      <c r="P19" s="114" t="s">
        <v>399</v>
      </c>
      <c r="Q19" s="116" t="s">
        <v>45</v>
      </c>
      <c r="R19" s="116" t="s">
        <v>406</v>
      </c>
      <c r="S19" s="118" t="s">
        <v>25</v>
      </c>
      <c r="T19" s="116" t="s">
        <v>406</v>
      </c>
      <c r="U19" s="116" t="s">
        <v>413</v>
      </c>
      <c r="V19" s="118" t="s">
        <v>399</v>
      </c>
      <c r="W19" s="116" t="s">
        <v>407</v>
      </c>
      <c r="X19" s="116" t="s">
        <v>44</v>
      </c>
      <c r="Y19" s="116" t="s">
        <v>46</v>
      </c>
      <c r="Z19" s="113" t="s">
        <v>411</v>
      </c>
      <c r="AA19" s="113" t="s">
        <v>411</v>
      </c>
      <c r="AB19" s="113" t="s">
        <v>45</v>
      </c>
      <c r="AC19" s="114" t="s">
        <v>399</v>
      </c>
      <c r="AD19" s="113" t="s">
        <v>411</v>
      </c>
      <c r="AE19" s="113" t="s">
        <v>411</v>
      </c>
      <c r="AF19" s="113" t="s">
        <v>411</v>
      </c>
      <c r="AG19" s="61"/>
      <c r="AH19" s="62"/>
      <c r="AI19" s="242"/>
      <c r="AJ19" s="64"/>
      <c r="AK19" s="65"/>
      <c r="AL19" s="65"/>
      <c r="AM19" s="65"/>
      <c r="AN19" s="66"/>
      <c r="AO19" s="132"/>
    </row>
    <row r="20" spans="1:44" ht="28.5">
      <c r="A20" s="122" t="s">
        <v>167</v>
      </c>
      <c r="B20" s="113"/>
      <c r="C20" s="113"/>
      <c r="D20" s="113"/>
      <c r="E20" s="113"/>
      <c r="F20" s="113"/>
      <c r="G20" s="120"/>
      <c r="H20" s="117"/>
      <c r="I20" s="230"/>
      <c r="J20" s="117"/>
      <c r="K20" s="117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28"/>
      <c r="AG20" s="61"/>
      <c r="AH20" s="62"/>
      <c r="AI20" s="242"/>
      <c r="AJ20" s="64"/>
      <c r="AK20" s="65"/>
      <c r="AL20" s="65"/>
      <c r="AM20" s="65"/>
      <c r="AN20" s="66"/>
      <c r="AO20" s="132"/>
    </row>
    <row r="21" spans="1:44" ht="28.5">
      <c r="A21" s="122" t="s">
        <v>77</v>
      </c>
      <c r="B21" s="113"/>
      <c r="C21" s="113"/>
      <c r="D21" s="113"/>
      <c r="E21" s="113"/>
      <c r="F21" s="117"/>
      <c r="G21" s="113"/>
      <c r="H21" s="117"/>
      <c r="I21" s="117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7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28"/>
      <c r="AG21" s="61"/>
      <c r="AH21" s="62"/>
      <c r="AI21" s="113"/>
      <c r="AJ21" s="23">
        <f>COUNTIFS($B$3:$AF$3,"s",B21:AF21,"s*")+COUNTIFS($B$3:$AF$3,"s",B21:AF21,"r*")+COUNTIFS($B$3:$AF$3,"s",B21:AF21,"al*")+COUNTIFS($B$3:$AF$3,"s",B21:AF21,"sch*")</f>
        <v>0</v>
      </c>
      <c r="AK21" s="45">
        <f>COUNTIF(B21:AF21,"A")</f>
        <v>0</v>
      </c>
      <c r="AL21" s="24">
        <f>COUNTIF(C21:AI21,"SPM")</f>
        <v>0</v>
      </c>
      <c r="AM21" s="45">
        <f>COUNTIF(B21:AF21,"C")</f>
        <v>0</v>
      </c>
      <c r="AN21" s="24">
        <f>COUNTIF(B21:AI21,"E")</f>
        <v>0</v>
      </c>
      <c r="AO21" s="25">
        <f>COUNTIF(B21:AF21,"sh*")+COUNTIF(B21:AF21,"ro*")+COUNTIF(B21:AF21,"al*")+COUNTIF(B21:AF21,"sch*")</f>
        <v>0</v>
      </c>
      <c r="AP21" s="55"/>
      <c r="AQ21" s="55"/>
      <c r="AR21" s="55"/>
    </row>
    <row r="22" spans="1:44" ht="28.5">
      <c r="A22" s="125" t="s">
        <v>8</v>
      </c>
      <c r="B22" s="113"/>
      <c r="C22" s="113"/>
      <c r="D22" s="113"/>
      <c r="E22" s="113"/>
      <c r="F22" s="113"/>
      <c r="G22" s="113"/>
      <c r="H22" s="117"/>
      <c r="I22" s="230"/>
      <c r="J22" s="117"/>
      <c r="K22" s="117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28"/>
      <c r="AG22" s="61"/>
      <c r="AH22" s="62"/>
      <c r="AI22" s="113"/>
      <c r="AJ22" s="46"/>
      <c r="AK22" s="47"/>
      <c r="AL22" s="47"/>
      <c r="AM22" s="47"/>
      <c r="AN22" s="48"/>
      <c r="AO22" s="49"/>
      <c r="AP22" s="55"/>
      <c r="AQ22" s="55"/>
      <c r="AR22" s="55"/>
    </row>
    <row r="23" spans="1:44" ht="28.5">
      <c r="A23" s="290" t="s">
        <v>339</v>
      </c>
      <c r="B23" s="113" t="s">
        <v>408</v>
      </c>
      <c r="C23" s="113" t="s">
        <v>408</v>
      </c>
      <c r="D23" s="113" t="s">
        <v>408</v>
      </c>
      <c r="E23" s="114" t="s">
        <v>402</v>
      </c>
      <c r="F23" s="113" t="s">
        <v>408</v>
      </c>
      <c r="G23" s="113" t="s">
        <v>407</v>
      </c>
      <c r="H23" s="113" t="s">
        <v>44</v>
      </c>
      <c r="I23" s="116" t="s">
        <v>408</v>
      </c>
      <c r="J23" s="116" t="s">
        <v>407</v>
      </c>
      <c r="K23" s="117" t="s">
        <v>408</v>
      </c>
      <c r="L23" s="114" t="s">
        <v>402</v>
      </c>
      <c r="M23" s="117" t="s">
        <v>46</v>
      </c>
      <c r="N23" s="116" t="s">
        <v>408</v>
      </c>
      <c r="O23" s="116" t="s">
        <v>408</v>
      </c>
      <c r="P23" s="113" t="s">
        <v>408</v>
      </c>
      <c r="Q23" s="118" t="s">
        <v>404</v>
      </c>
      <c r="R23" s="116" t="s">
        <v>408</v>
      </c>
      <c r="S23" s="117" t="s">
        <v>408</v>
      </c>
      <c r="T23" s="113" t="s">
        <v>408</v>
      </c>
      <c r="U23" s="116" t="s">
        <v>408</v>
      </c>
      <c r="V23" s="113" t="s">
        <v>407</v>
      </c>
      <c r="W23" s="113" t="s">
        <v>408</v>
      </c>
      <c r="X23" s="113" t="s">
        <v>45</v>
      </c>
      <c r="Y23" s="113" t="s">
        <v>409</v>
      </c>
      <c r="Z23" s="114" t="s">
        <v>25</v>
      </c>
      <c r="AA23" s="114" t="s">
        <v>25</v>
      </c>
      <c r="AB23" s="114" t="s">
        <v>25</v>
      </c>
      <c r="AC23" s="114" t="s">
        <v>25</v>
      </c>
      <c r="AD23" s="114" t="s">
        <v>25</v>
      </c>
      <c r="AE23" s="114" t="s">
        <v>25</v>
      </c>
      <c r="AF23" s="114" t="s">
        <v>25</v>
      </c>
      <c r="AG23" s="61"/>
      <c r="AH23" s="126"/>
      <c r="AI23" s="113"/>
      <c r="AJ23" s="23"/>
      <c r="AK23" s="45"/>
      <c r="AL23" s="24"/>
      <c r="AM23" s="45"/>
      <c r="AN23" s="24"/>
      <c r="AO23" s="25"/>
      <c r="AP23" s="55"/>
      <c r="AQ23" s="55"/>
      <c r="AR23" s="55"/>
    </row>
    <row r="24" spans="1:44" ht="28.5">
      <c r="A24" s="125" t="s">
        <v>167</v>
      </c>
      <c r="B24" s="113"/>
      <c r="C24" s="113"/>
      <c r="D24" s="113"/>
      <c r="E24" s="113"/>
      <c r="F24" s="113"/>
      <c r="G24" s="113"/>
      <c r="H24" s="113"/>
      <c r="I24" s="115"/>
      <c r="J24" s="113"/>
      <c r="K24" s="113"/>
      <c r="L24" s="113"/>
      <c r="M24" s="113"/>
      <c r="N24" s="199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28"/>
      <c r="AG24" s="61"/>
      <c r="AH24" s="62"/>
      <c r="AI24" s="113"/>
      <c r="AJ24" s="50"/>
      <c r="AK24" s="51"/>
      <c r="AL24" s="51"/>
      <c r="AM24" s="51"/>
      <c r="AN24" s="52"/>
      <c r="AO24" s="53"/>
      <c r="AP24" s="55"/>
      <c r="AQ24" s="55"/>
      <c r="AR24" s="55"/>
    </row>
    <row r="25" spans="1:44" ht="28.5">
      <c r="A25" s="237" t="s">
        <v>169</v>
      </c>
      <c r="B25" s="72">
        <f t="shared" ref="B25:AF25" si="12">COUNTIF(B3:B24,"A")</f>
        <v>2</v>
      </c>
      <c r="C25" s="72">
        <f t="shared" si="12"/>
        <v>2</v>
      </c>
      <c r="D25" s="72">
        <f t="shared" si="12"/>
        <v>2</v>
      </c>
      <c r="E25" s="72">
        <f t="shared" si="12"/>
        <v>2</v>
      </c>
      <c r="F25" s="72">
        <f t="shared" si="12"/>
        <v>2</v>
      </c>
      <c r="G25" s="72">
        <f t="shared" si="12"/>
        <v>2</v>
      </c>
      <c r="H25" s="72">
        <f t="shared" si="12"/>
        <v>2</v>
      </c>
      <c r="I25" s="72">
        <f t="shared" si="12"/>
        <v>2</v>
      </c>
      <c r="J25" s="72">
        <f t="shared" si="12"/>
        <v>2</v>
      </c>
      <c r="K25" s="72">
        <f t="shared" si="12"/>
        <v>2</v>
      </c>
      <c r="L25" s="72">
        <f t="shared" si="12"/>
        <v>2</v>
      </c>
      <c r="M25" s="72">
        <f t="shared" si="12"/>
        <v>2</v>
      </c>
      <c r="N25" s="72">
        <f t="shared" si="12"/>
        <v>2</v>
      </c>
      <c r="O25" s="72">
        <f t="shared" si="12"/>
        <v>2</v>
      </c>
      <c r="P25" s="72">
        <f t="shared" si="12"/>
        <v>2</v>
      </c>
      <c r="Q25" s="72">
        <f t="shared" si="12"/>
        <v>2</v>
      </c>
      <c r="R25" s="72">
        <f t="shared" si="12"/>
        <v>2</v>
      </c>
      <c r="S25" s="72">
        <f t="shared" si="12"/>
        <v>2</v>
      </c>
      <c r="T25" s="72">
        <f t="shared" si="12"/>
        <v>2</v>
      </c>
      <c r="U25" s="72">
        <f t="shared" si="12"/>
        <v>2</v>
      </c>
      <c r="V25" s="72">
        <f t="shared" si="12"/>
        <v>2</v>
      </c>
      <c r="W25" s="72">
        <f t="shared" si="12"/>
        <v>2</v>
      </c>
      <c r="X25" s="72">
        <f t="shared" si="12"/>
        <v>2</v>
      </c>
      <c r="Y25" s="72">
        <f t="shared" si="12"/>
        <v>2</v>
      </c>
      <c r="Z25" s="72">
        <f t="shared" si="12"/>
        <v>2</v>
      </c>
      <c r="AA25" s="72">
        <f t="shared" si="12"/>
        <v>2</v>
      </c>
      <c r="AB25" s="72">
        <f t="shared" si="12"/>
        <v>2</v>
      </c>
      <c r="AC25" s="72">
        <f t="shared" si="12"/>
        <v>2</v>
      </c>
      <c r="AD25" s="72">
        <f t="shared" si="12"/>
        <v>2</v>
      </c>
      <c r="AE25" s="72">
        <f t="shared" si="12"/>
        <v>2</v>
      </c>
      <c r="AF25" s="111">
        <f t="shared" si="12"/>
        <v>2</v>
      </c>
      <c r="AG25" s="111"/>
      <c r="AH25" s="69"/>
      <c r="AI25" s="35"/>
    </row>
    <row r="26" spans="1:44" ht="28.5">
      <c r="A26" s="237" t="s">
        <v>170</v>
      </c>
      <c r="B26" s="72">
        <f t="shared" ref="B26:AF26" si="13">COUNTIF(B3:B24,"B")</f>
        <v>1</v>
      </c>
      <c r="C26" s="72">
        <f t="shared" si="13"/>
        <v>1</v>
      </c>
      <c r="D26" s="72">
        <f t="shared" si="13"/>
        <v>1</v>
      </c>
      <c r="E26" s="72">
        <f t="shared" si="13"/>
        <v>1</v>
      </c>
      <c r="F26" s="72">
        <f t="shared" si="13"/>
        <v>1</v>
      </c>
      <c r="G26" s="72">
        <f t="shared" si="13"/>
        <v>0</v>
      </c>
      <c r="H26" s="72">
        <f t="shared" si="13"/>
        <v>1</v>
      </c>
      <c r="I26" s="72">
        <f t="shared" si="13"/>
        <v>1</v>
      </c>
      <c r="J26" s="72">
        <f t="shared" si="13"/>
        <v>1</v>
      </c>
      <c r="K26" s="72">
        <f t="shared" si="13"/>
        <v>1</v>
      </c>
      <c r="L26" s="72">
        <f t="shared" si="13"/>
        <v>1</v>
      </c>
      <c r="M26" s="72">
        <f t="shared" si="13"/>
        <v>1</v>
      </c>
      <c r="N26" s="72">
        <f t="shared" si="13"/>
        <v>1</v>
      </c>
      <c r="O26" s="72">
        <f t="shared" si="13"/>
        <v>1</v>
      </c>
      <c r="P26" s="72">
        <f t="shared" si="13"/>
        <v>1</v>
      </c>
      <c r="Q26" s="72">
        <f t="shared" si="13"/>
        <v>0</v>
      </c>
      <c r="R26" s="72">
        <f t="shared" si="13"/>
        <v>1</v>
      </c>
      <c r="S26" s="72">
        <f t="shared" si="13"/>
        <v>1</v>
      </c>
      <c r="T26" s="72">
        <f t="shared" si="13"/>
        <v>1</v>
      </c>
      <c r="U26" s="72">
        <f t="shared" si="13"/>
        <v>1</v>
      </c>
      <c r="V26" s="72">
        <f t="shared" si="13"/>
        <v>0</v>
      </c>
      <c r="W26" s="72">
        <f t="shared" si="13"/>
        <v>1</v>
      </c>
      <c r="X26" s="72">
        <f t="shared" si="13"/>
        <v>0</v>
      </c>
      <c r="Y26" s="72">
        <f t="shared" si="13"/>
        <v>1</v>
      </c>
      <c r="Z26" s="72">
        <f t="shared" si="13"/>
        <v>1</v>
      </c>
      <c r="AA26" s="72">
        <f t="shared" si="13"/>
        <v>1</v>
      </c>
      <c r="AB26" s="72">
        <f t="shared" si="13"/>
        <v>0</v>
      </c>
      <c r="AC26" s="72">
        <f t="shared" si="13"/>
        <v>0</v>
      </c>
      <c r="AD26" s="72">
        <f t="shared" si="13"/>
        <v>1</v>
      </c>
      <c r="AE26" s="72">
        <f t="shared" si="13"/>
        <v>1</v>
      </c>
      <c r="AF26" s="75">
        <f t="shared" si="13"/>
        <v>1</v>
      </c>
      <c r="AG26" s="75"/>
      <c r="AH26" s="72"/>
      <c r="AI26" s="63"/>
    </row>
    <row r="27" spans="1:44" ht="28.5">
      <c r="A27" s="237" t="s">
        <v>171</v>
      </c>
      <c r="B27" s="72">
        <f t="shared" ref="B27:AF27" si="14">COUNTIF(B4:B24,"SPM")</f>
        <v>0</v>
      </c>
      <c r="C27" s="72">
        <f t="shared" si="14"/>
        <v>0</v>
      </c>
      <c r="D27" s="72">
        <f t="shared" si="14"/>
        <v>0</v>
      </c>
      <c r="E27" s="72">
        <f t="shared" si="14"/>
        <v>0</v>
      </c>
      <c r="F27" s="72">
        <f t="shared" si="14"/>
        <v>0</v>
      </c>
      <c r="G27" s="72">
        <f t="shared" si="14"/>
        <v>0</v>
      </c>
      <c r="H27" s="72">
        <f t="shared" si="14"/>
        <v>0</v>
      </c>
      <c r="I27" s="72">
        <f t="shared" si="14"/>
        <v>0</v>
      </c>
      <c r="J27" s="72">
        <f t="shared" si="14"/>
        <v>0</v>
      </c>
      <c r="K27" s="72">
        <f t="shared" si="14"/>
        <v>0</v>
      </c>
      <c r="L27" s="72">
        <f t="shared" si="14"/>
        <v>0</v>
      </c>
      <c r="M27" s="72">
        <f t="shared" si="14"/>
        <v>0</v>
      </c>
      <c r="N27" s="72">
        <f t="shared" si="14"/>
        <v>0</v>
      </c>
      <c r="O27" s="72">
        <f t="shared" si="14"/>
        <v>0</v>
      </c>
      <c r="P27" s="72">
        <f t="shared" si="14"/>
        <v>0</v>
      </c>
      <c r="Q27" s="72">
        <f t="shared" si="14"/>
        <v>0</v>
      </c>
      <c r="R27" s="72">
        <f t="shared" si="14"/>
        <v>0</v>
      </c>
      <c r="S27" s="72">
        <f t="shared" si="14"/>
        <v>0</v>
      </c>
      <c r="T27" s="72">
        <f t="shared" si="14"/>
        <v>0</v>
      </c>
      <c r="U27" s="72">
        <f t="shared" si="14"/>
        <v>0</v>
      </c>
      <c r="V27" s="72">
        <f t="shared" si="14"/>
        <v>0</v>
      </c>
      <c r="W27" s="72">
        <f t="shared" si="14"/>
        <v>0</v>
      </c>
      <c r="X27" s="72">
        <f t="shared" si="14"/>
        <v>0</v>
      </c>
      <c r="Y27" s="72">
        <f t="shared" si="14"/>
        <v>0</v>
      </c>
      <c r="Z27" s="72">
        <f t="shared" si="14"/>
        <v>0</v>
      </c>
      <c r="AA27" s="72">
        <f t="shared" si="14"/>
        <v>0</v>
      </c>
      <c r="AB27" s="72">
        <f t="shared" si="14"/>
        <v>0</v>
      </c>
      <c r="AC27" s="72">
        <f t="shared" si="14"/>
        <v>0</v>
      </c>
      <c r="AD27" s="72">
        <f t="shared" si="14"/>
        <v>0</v>
      </c>
      <c r="AE27" s="72">
        <f t="shared" si="14"/>
        <v>0</v>
      </c>
      <c r="AF27" s="75">
        <f t="shared" si="14"/>
        <v>0</v>
      </c>
      <c r="AG27" s="75"/>
      <c r="AH27" s="72"/>
      <c r="AI27" s="63"/>
    </row>
    <row r="28" spans="1:44" ht="28.5">
      <c r="A28" s="237"/>
      <c r="B28" s="72">
        <f t="shared" ref="B28:AF28" si="15">COUNTIF(B2:B24,"C")</f>
        <v>2</v>
      </c>
      <c r="C28" s="72">
        <f t="shared" si="15"/>
        <v>2</v>
      </c>
      <c r="D28" s="72">
        <f t="shared" si="15"/>
        <v>2</v>
      </c>
      <c r="E28" s="72">
        <f t="shared" si="15"/>
        <v>2</v>
      </c>
      <c r="F28" s="72">
        <f t="shared" si="15"/>
        <v>2</v>
      </c>
      <c r="G28" s="72">
        <f t="shared" si="15"/>
        <v>2</v>
      </c>
      <c r="H28" s="72">
        <f t="shared" si="15"/>
        <v>2</v>
      </c>
      <c r="I28" s="72">
        <f t="shared" si="15"/>
        <v>2</v>
      </c>
      <c r="J28" s="72">
        <f t="shared" si="15"/>
        <v>2</v>
      </c>
      <c r="K28" s="72">
        <f t="shared" si="15"/>
        <v>2</v>
      </c>
      <c r="L28" s="72">
        <f t="shared" si="15"/>
        <v>2</v>
      </c>
      <c r="M28" s="72">
        <f t="shared" si="15"/>
        <v>2</v>
      </c>
      <c r="N28" s="72">
        <f t="shared" si="15"/>
        <v>2</v>
      </c>
      <c r="O28" s="72">
        <f t="shared" si="15"/>
        <v>2</v>
      </c>
      <c r="P28" s="72">
        <f t="shared" si="15"/>
        <v>2</v>
      </c>
      <c r="Q28" s="72">
        <f t="shared" si="15"/>
        <v>2</v>
      </c>
      <c r="R28" s="72">
        <f t="shared" si="15"/>
        <v>2</v>
      </c>
      <c r="S28" s="72">
        <f t="shared" si="15"/>
        <v>2</v>
      </c>
      <c r="T28" s="72">
        <f t="shared" si="15"/>
        <v>2</v>
      </c>
      <c r="U28" s="72">
        <f t="shared" si="15"/>
        <v>2</v>
      </c>
      <c r="V28" s="72">
        <f t="shared" si="15"/>
        <v>2</v>
      </c>
      <c r="W28" s="72">
        <f t="shared" si="15"/>
        <v>2</v>
      </c>
      <c r="X28" s="72">
        <f t="shared" si="15"/>
        <v>2</v>
      </c>
      <c r="Y28" s="72">
        <f t="shared" si="15"/>
        <v>2</v>
      </c>
      <c r="Z28" s="72">
        <f t="shared" si="15"/>
        <v>2</v>
      </c>
      <c r="AA28" s="72">
        <f t="shared" si="15"/>
        <v>2</v>
      </c>
      <c r="AB28" s="72">
        <f t="shared" si="15"/>
        <v>2</v>
      </c>
      <c r="AC28" s="72">
        <f t="shared" si="15"/>
        <v>2</v>
      </c>
      <c r="AD28" s="72">
        <f t="shared" si="15"/>
        <v>2</v>
      </c>
      <c r="AE28" s="72">
        <f t="shared" si="15"/>
        <v>2</v>
      </c>
      <c r="AF28" s="75">
        <f t="shared" si="15"/>
        <v>2</v>
      </c>
      <c r="AG28" s="75"/>
      <c r="AH28" s="72"/>
      <c r="AI28" s="63"/>
    </row>
    <row r="29" spans="1:44" ht="28.5">
      <c r="A29" s="237"/>
      <c r="B29" s="72">
        <f t="shared" ref="B29:AF29" si="16">COUNTIF(B3:B24,"E")</f>
        <v>0</v>
      </c>
      <c r="C29" s="72">
        <f t="shared" si="16"/>
        <v>0</v>
      </c>
      <c r="D29" s="72">
        <f t="shared" si="16"/>
        <v>0</v>
      </c>
      <c r="E29" s="72">
        <f t="shared" si="16"/>
        <v>0</v>
      </c>
      <c r="F29" s="72">
        <f t="shared" si="16"/>
        <v>0</v>
      </c>
      <c r="G29" s="72">
        <f t="shared" si="16"/>
        <v>0</v>
      </c>
      <c r="H29" s="72">
        <f t="shared" si="16"/>
        <v>0</v>
      </c>
      <c r="I29" s="72">
        <f t="shared" si="16"/>
        <v>0</v>
      </c>
      <c r="J29" s="72">
        <f t="shared" si="16"/>
        <v>0</v>
      </c>
      <c r="K29" s="72">
        <f t="shared" si="16"/>
        <v>0</v>
      </c>
      <c r="L29" s="72">
        <f t="shared" si="16"/>
        <v>0</v>
      </c>
      <c r="M29" s="72">
        <f t="shared" si="16"/>
        <v>0</v>
      </c>
      <c r="N29" s="72">
        <f t="shared" si="16"/>
        <v>0</v>
      </c>
      <c r="O29" s="72">
        <f t="shared" si="16"/>
        <v>0</v>
      </c>
      <c r="P29" s="72">
        <f t="shared" si="16"/>
        <v>0</v>
      </c>
      <c r="Q29" s="72">
        <f t="shared" si="16"/>
        <v>0</v>
      </c>
      <c r="R29" s="72">
        <f t="shared" si="16"/>
        <v>0</v>
      </c>
      <c r="S29" s="72">
        <f t="shared" si="16"/>
        <v>0</v>
      </c>
      <c r="T29" s="72">
        <f t="shared" si="16"/>
        <v>0</v>
      </c>
      <c r="U29" s="72">
        <f t="shared" si="16"/>
        <v>0</v>
      </c>
      <c r="V29" s="72">
        <f t="shared" si="16"/>
        <v>0</v>
      </c>
      <c r="W29" s="72">
        <f t="shared" si="16"/>
        <v>0</v>
      </c>
      <c r="X29" s="72">
        <f t="shared" si="16"/>
        <v>0</v>
      </c>
      <c r="Y29" s="72">
        <f t="shared" si="16"/>
        <v>0</v>
      </c>
      <c r="Z29" s="72">
        <f t="shared" si="16"/>
        <v>0</v>
      </c>
      <c r="AA29" s="72">
        <f t="shared" si="16"/>
        <v>0</v>
      </c>
      <c r="AB29" s="72">
        <f t="shared" si="16"/>
        <v>0</v>
      </c>
      <c r="AC29" s="72">
        <f t="shared" si="16"/>
        <v>0</v>
      </c>
      <c r="AD29" s="72">
        <f t="shared" si="16"/>
        <v>0</v>
      </c>
      <c r="AE29" s="72">
        <f t="shared" si="16"/>
        <v>0</v>
      </c>
      <c r="AF29" s="80">
        <f t="shared" si="16"/>
        <v>0</v>
      </c>
      <c r="AG29" s="80"/>
      <c r="AH29" s="77"/>
      <c r="AI29" s="17"/>
    </row>
    <row r="30" spans="1:44" ht="28.5">
      <c r="A30" s="238" t="s">
        <v>168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232"/>
      <c r="AC30" s="232"/>
      <c r="AD30" s="232"/>
      <c r="AE30" s="232"/>
      <c r="AF30" s="85"/>
      <c r="AG30" s="85"/>
      <c r="AH30" s="85"/>
    </row>
    <row r="31" spans="1:44" ht="28.5">
      <c r="A31" s="343" t="s">
        <v>188</v>
      </c>
      <c r="B31" s="343"/>
      <c r="C31" s="343"/>
      <c r="D31" s="343"/>
      <c r="E31" s="343"/>
      <c r="F31" s="343"/>
      <c r="G31" s="343"/>
      <c r="H31" s="343"/>
      <c r="I31" s="62"/>
      <c r="J31" s="62"/>
      <c r="K31" s="62" t="s">
        <v>10</v>
      </c>
      <c r="L31" s="62" t="s">
        <v>11</v>
      </c>
      <c r="M31" s="62" t="s">
        <v>12</v>
      </c>
      <c r="N31" s="62" t="s">
        <v>13</v>
      </c>
      <c r="O31" s="62" t="s">
        <v>14</v>
      </c>
      <c r="P31" s="62" t="s">
        <v>15</v>
      </c>
      <c r="Q31" s="62" t="s">
        <v>16</v>
      </c>
      <c r="R31" s="62" t="s">
        <v>17</v>
      </c>
      <c r="S31" s="62" t="s">
        <v>18</v>
      </c>
      <c r="T31" s="62" t="s">
        <v>19</v>
      </c>
      <c r="U31" s="62" t="s">
        <v>20</v>
      </c>
      <c r="V31" s="62" t="s">
        <v>21</v>
      </c>
      <c r="W31" s="62" t="s">
        <v>65</v>
      </c>
      <c r="X31" s="62" t="s">
        <v>66</v>
      </c>
      <c r="Y31" s="62"/>
      <c r="Z31" s="62"/>
      <c r="AA31" s="62"/>
      <c r="AB31" s="62"/>
      <c r="AC31" s="62"/>
      <c r="AD31" s="62"/>
      <c r="AE31" s="62"/>
    </row>
    <row r="32" spans="1:44" ht="28.5">
      <c r="A32" s="239" t="s">
        <v>189</v>
      </c>
      <c r="B32" s="158"/>
      <c r="C32" s="158"/>
      <c r="D32" s="158"/>
      <c r="E32" s="158"/>
      <c r="F32" s="158"/>
      <c r="G32" s="158"/>
      <c r="H32" s="158"/>
      <c r="I32" s="62"/>
      <c r="J32" s="62" t="s">
        <v>108</v>
      </c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>
        <f>K32+L32+M32+N32+O32+P32+Q32+R32+S32+T32+U32+V32</f>
        <v>0</v>
      </c>
      <c r="X32" s="62">
        <v>-10</v>
      </c>
      <c r="Y32" s="62"/>
      <c r="Z32" s="62"/>
      <c r="AA32" s="62"/>
      <c r="AB32" s="62"/>
      <c r="AC32" s="62"/>
      <c r="AD32" s="62"/>
      <c r="AE32" s="62"/>
    </row>
    <row r="33" spans="1:31" ht="28.5">
      <c r="A33" s="239" t="s">
        <v>190</v>
      </c>
      <c r="B33" s="158"/>
      <c r="C33" s="158"/>
      <c r="D33" s="158"/>
      <c r="E33" s="158"/>
      <c r="F33" s="158"/>
      <c r="G33" s="158"/>
      <c r="H33" s="158"/>
      <c r="I33" s="62"/>
      <c r="J33" s="62" t="s">
        <v>175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 t="shared" ref="W33:W39" si="17">K33+L33+M33+N33+O33+P33+Q33+R33+S33+T33+U33+V33</f>
        <v>0</v>
      </c>
      <c r="X33" s="62">
        <v>-10</v>
      </c>
      <c r="Y33" s="62"/>
      <c r="Z33" s="62"/>
      <c r="AA33" s="62"/>
      <c r="AB33" s="62"/>
      <c r="AC33" s="62"/>
      <c r="AD33" s="62"/>
      <c r="AE33" s="62"/>
    </row>
    <row r="34" spans="1:31" ht="28.5">
      <c r="A34" s="355" t="s">
        <v>191</v>
      </c>
      <c r="B34" s="355"/>
      <c r="C34" s="355"/>
      <c r="D34" s="355"/>
      <c r="E34" s="158"/>
      <c r="F34" s="158"/>
      <c r="G34" s="158"/>
      <c r="H34" s="158"/>
      <c r="I34" s="62"/>
      <c r="J34" s="62" t="s">
        <v>172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si="17"/>
        <v>0</v>
      </c>
      <c r="X34" s="62">
        <v>-10</v>
      </c>
      <c r="Y34" s="62" t="s">
        <v>193</v>
      </c>
      <c r="Z34" s="62"/>
      <c r="AA34" s="62"/>
      <c r="AB34" s="62"/>
      <c r="AC34" s="62"/>
      <c r="AD34" s="62"/>
      <c r="AE34" s="62"/>
    </row>
    <row r="35" spans="1:31" ht="28.5">
      <c r="A35" s="240" t="s">
        <v>192</v>
      </c>
      <c r="B35" s="158"/>
      <c r="C35" s="158"/>
      <c r="D35" s="158"/>
      <c r="E35" s="158"/>
      <c r="F35" s="158"/>
      <c r="G35" s="158"/>
      <c r="H35" s="158"/>
      <c r="I35" s="62"/>
      <c r="J35" s="62" t="s">
        <v>110</v>
      </c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17"/>
        <v>0</v>
      </c>
      <c r="X35" s="62">
        <v>-10</v>
      </c>
      <c r="Y35" s="62"/>
      <c r="Z35" s="62"/>
      <c r="AA35" s="62"/>
      <c r="AB35" s="62"/>
      <c r="AC35" s="62"/>
      <c r="AD35" s="62"/>
      <c r="AE35" s="62"/>
    </row>
    <row r="36" spans="1:31" ht="28.5">
      <c r="A36" s="21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17"/>
        <v>0</v>
      </c>
      <c r="X36" s="62">
        <v>-10</v>
      </c>
      <c r="Y36" s="62"/>
      <c r="Z36" s="62"/>
      <c r="AA36" s="62"/>
      <c r="AB36" s="62"/>
      <c r="AC36" s="62"/>
      <c r="AD36" s="62"/>
      <c r="AE36" s="62"/>
    </row>
    <row r="37" spans="1:31" ht="28.5">
      <c r="A37" s="21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17"/>
        <v>0</v>
      </c>
      <c r="X37" s="62">
        <v>-10</v>
      </c>
      <c r="Y37" s="62"/>
      <c r="Z37" s="62"/>
      <c r="AA37" s="62"/>
      <c r="AB37" s="62"/>
      <c r="AC37" s="62"/>
      <c r="AD37" s="62"/>
      <c r="AE37" s="62"/>
    </row>
    <row r="38" spans="1:31" ht="28.5">
      <c r="A38" s="21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17"/>
        <v>0</v>
      </c>
      <c r="X38" s="62">
        <v>-10</v>
      </c>
      <c r="Y38" s="62"/>
      <c r="Z38" s="62"/>
      <c r="AA38" s="62"/>
      <c r="AB38" s="62"/>
      <c r="AC38" s="62"/>
      <c r="AD38" s="62"/>
      <c r="AE38" s="62"/>
    </row>
    <row r="39" spans="1:31" ht="28.5">
      <c r="A39" s="21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>
        <f t="shared" si="17"/>
        <v>0</v>
      </c>
      <c r="X39" s="62">
        <v>-10</v>
      </c>
      <c r="Y39" s="62"/>
      <c r="Z39" s="62"/>
      <c r="AA39" s="62"/>
      <c r="AB39" s="62"/>
      <c r="AC39" s="62"/>
      <c r="AD39" s="62"/>
      <c r="AE39" s="62"/>
    </row>
    <row r="40" spans="1:31" ht="28.5">
      <c r="J40" s="106"/>
      <c r="U40" s="84"/>
    </row>
    <row r="41" spans="1:31" ht="28.5">
      <c r="J41" s="106"/>
      <c r="U41" s="84"/>
    </row>
  </sheetData>
  <phoneticPr fontId="3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42"/>
  <sheetViews>
    <sheetView workbookViewId="0"/>
  </sheetViews>
  <sheetFormatPr defaultRowHeight="14.25"/>
  <sheetData>
    <row r="1" spans="1:47" ht="28.5">
      <c r="A1" s="232"/>
      <c r="B1" s="114"/>
      <c r="C1" s="307"/>
      <c r="D1" s="307"/>
      <c r="E1" s="232"/>
      <c r="F1" s="307"/>
      <c r="G1" s="114"/>
      <c r="H1" s="307"/>
      <c r="I1" s="307"/>
      <c r="J1" s="307" t="s">
        <v>337</v>
      </c>
      <c r="K1" s="307"/>
      <c r="L1" s="307"/>
      <c r="M1" s="307"/>
      <c r="N1" s="307" t="s">
        <v>424</v>
      </c>
      <c r="O1" s="307"/>
      <c r="P1" s="307"/>
      <c r="Q1" s="356" t="s">
        <v>72</v>
      </c>
      <c r="R1" s="356"/>
      <c r="S1" s="234"/>
      <c r="T1" s="307"/>
      <c r="U1" s="307"/>
      <c r="V1" s="234"/>
      <c r="W1" s="307"/>
      <c r="X1" s="307"/>
      <c r="Y1" s="307"/>
      <c r="Z1" s="307"/>
      <c r="AA1" s="307"/>
      <c r="AB1" s="307"/>
      <c r="AC1" s="307"/>
      <c r="AD1" s="114"/>
      <c r="AE1" s="307"/>
      <c r="AF1" s="217"/>
      <c r="AG1" s="5"/>
      <c r="AH1" s="6"/>
      <c r="AI1" s="9"/>
    </row>
    <row r="2" spans="1:47" ht="57">
      <c r="A2" s="232" t="s">
        <v>0</v>
      </c>
      <c r="B2" s="307">
        <v>1</v>
      </c>
      <c r="C2" s="307">
        <v>2</v>
      </c>
      <c r="D2" s="307">
        <v>3</v>
      </c>
      <c r="E2" s="232">
        <v>4</v>
      </c>
      <c r="F2" s="307">
        <v>5</v>
      </c>
      <c r="G2" s="307">
        <v>6</v>
      </c>
      <c r="H2" s="307">
        <v>7</v>
      </c>
      <c r="I2" s="307">
        <v>8</v>
      </c>
      <c r="J2" s="307">
        <v>9</v>
      </c>
      <c r="K2" s="307">
        <v>10</v>
      </c>
      <c r="L2" s="307">
        <v>11</v>
      </c>
      <c r="M2" s="307">
        <v>12</v>
      </c>
      <c r="N2" s="307">
        <v>13</v>
      </c>
      <c r="O2" s="307">
        <v>14</v>
      </c>
      <c r="P2" s="307">
        <v>15</v>
      </c>
      <c r="Q2" s="307">
        <v>16</v>
      </c>
      <c r="R2" s="307">
        <v>17</v>
      </c>
      <c r="S2" s="307">
        <v>18</v>
      </c>
      <c r="T2" s="307">
        <v>19</v>
      </c>
      <c r="U2" s="307">
        <v>20</v>
      </c>
      <c r="V2" s="307">
        <v>21</v>
      </c>
      <c r="W2" s="307">
        <v>22</v>
      </c>
      <c r="X2" s="307">
        <v>23</v>
      </c>
      <c r="Y2" s="307">
        <v>24</v>
      </c>
      <c r="Z2" s="307">
        <v>25</v>
      </c>
      <c r="AA2" s="113">
        <v>26</v>
      </c>
      <c r="AB2" s="113">
        <v>27</v>
      </c>
      <c r="AC2" s="307">
        <v>28</v>
      </c>
      <c r="AD2" s="307">
        <v>29</v>
      </c>
      <c r="AE2" s="307">
        <v>30</v>
      </c>
      <c r="AF2" s="16">
        <v>31</v>
      </c>
      <c r="AG2" s="347" t="s">
        <v>1</v>
      </c>
      <c r="AH2" s="349" t="s">
        <v>2</v>
      </c>
      <c r="AI2" s="344" t="s">
        <v>59</v>
      </c>
      <c r="AR2" s="351" t="s">
        <v>44</v>
      </c>
      <c r="AS2" s="353" t="s">
        <v>45</v>
      </c>
      <c r="AT2" s="339" t="s">
        <v>114</v>
      </c>
      <c r="AU2" s="341" t="s">
        <v>176</v>
      </c>
    </row>
    <row r="3" spans="1:47" ht="28.5">
      <c r="A3" s="232" t="s">
        <v>3</v>
      </c>
      <c r="B3" s="154" t="s">
        <v>173</v>
      </c>
      <c r="C3" s="154" t="s">
        <v>111</v>
      </c>
      <c r="D3" s="62" t="s">
        <v>112</v>
      </c>
      <c r="E3" s="62" t="s">
        <v>113</v>
      </c>
      <c r="F3" s="62" t="s">
        <v>114</v>
      </c>
      <c r="G3" s="62" t="s">
        <v>113</v>
      </c>
      <c r="H3" s="113" t="s">
        <v>115</v>
      </c>
      <c r="I3" s="154" t="s">
        <v>173</v>
      </c>
      <c r="J3" s="154" t="s">
        <v>111</v>
      </c>
      <c r="K3" s="62" t="s">
        <v>112</v>
      </c>
      <c r="L3" s="62" t="s">
        <v>113</v>
      </c>
      <c r="M3" s="62" t="s">
        <v>114</v>
      </c>
      <c r="N3" s="62" t="s">
        <v>113</v>
      </c>
      <c r="O3" s="113" t="s">
        <v>115</v>
      </c>
      <c r="P3" s="154" t="s">
        <v>173</v>
      </c>
      <c r="Q3" s="154" t="s">
        <v>111</v>
      </c>
      <c r="R3" s="62" t="s">
        <v>112</v>
      </c>
      <c r="S3" s="62" t="s">
        <v>113</v>
      </c>
      <c r="T3" s="62" t="s">
        <v>114</v>
      </c>
      <c r="U3" s="62" t="s">
        <v>113</v>
      </c>
      <c r="V3" s="113" t="s">
        <v>115</v>
      </c>
      <c r="W3" s="154" t="s">
        <v>173</v>
      </c>
      <c r="X3" s="154" t="s">
        <v>111</v>
      </c>
      <c r="Y3" s="62" t="s">
        <v>112</v>
      </c>
      <c r="Z3" s="62" t="s">
        <v>113</v>
      </c>
      <c r="AA3" s="62" t="s">
        <v>114</v>
      </c>
      <c r="AB3" s="62" t="s">
        <v>113</v>
      </c>
      <c r="AC3" s="113" t="s">
        <v>115</v>
      </c>
      <c r="AD3" s="154" t="s">
        <v>173</v>
      </c>
      <c r="AE3" s="154" t="s">
        <v>111</v>
      </c>
      <c r="AF3" s="62" t="s">
        <v>112</v>
      </c>
      <c r="AG3" s="348"/>
      <c r="AH3" s="350"/>
      <c r="AI3" s="345"/>
      <c r="AJ3" s="19" t="s">
        <v>4</v>
      </c>
      <c r="AK3" s="20" t="s">
        <v>60</v>
      </c>
      <c r="AL3" s="20" t="s">
        <v>187</v>
      </c>
      <c r="AM3" s="20" t="s">
        <v>61</v>
      </c>
      <c r="AN3" s="20" t="s">
        <v>62</v>
      </c>
      <c r="AO3" s="21" t="s">
        <v>63</v>
      </c>
      <c r="AR3" s="352"/>
      <c r="AS3" s="354"/>
      <c r="AT3" s="340"/>
      <c r="AU3" s="342"/>
    </row>
    <row r="4" spans="1:47" ht="28.5">
      <c r="A4" s="232" t="s">
        <v>178</v>
      </c>
      <c r="B4" s="113" t="s">
        <v>422</v>
      </c>
      <c r="C4" s="113" t="s">
        <v>429</v>
      </c>
      <c r="D4" s="113" t="s">
        <v>429</v>
      </c>
      <c r="E4" s="113" t="s">
        <v>430</v>
      </c>
      <c r="F4" s="113" t="s">
        <v>430</v>
      </c>
      <c r="G4" s="113" t="s">
        <v>422</v>
      </c>
      <c r="H4" s="113" t="s">
        <v>429</v>
      </c>
      <c r="I4" s="113" t="s">
        <v>430</v>
      </c>
      <c r="J4" s="113" t="s">
        <v>416</v>
      </c>
      <c r="K4" s="117" t="s">
        <v>416</v>
      </c>
      <c r="L4" s="113" t="s">
        <v>429</v>
      </c>
      <c r="M4" s="113" t="s">
        <v>430</v>
      </c>
      <c r="N4" s="113" t="s">
        <v>422</v>
      </c>
      <c r="O4" s="113" t="s">
        <v>429</v>
      </c>
      <c r="P4" s="113" t="s">
        <v>429</v>
      </c>
      <c r="Q4" s="113" t="s">
        <v>429</v>
      </c>
      <c r="R4" s="113" t="s">
        <v>430</v>
      </c>
      <c r="S4" s="117" t="s">
        <v>430</v>
      </c>
      <c r="T4" s="113" t="s">
        <v>422</v>
      </c>
      <c r="U4" s="113" t="s">
        <v>422</v>
      </c>
      <c r="V4" s="113" t="s">
        <v>429</v>
      </c>
      <c r="W4" s="113" t="s">
        <v>429</v>
      </c>
      <c r="X4" s="113" t="s">
        <v>430</v>
      </c>
      <c r="Y4" s="113" t="s">
        <v>430</v>
      </c>
      <c r="Z4" s="113" t="s">
        <v>427</v>
      </c>
      <c r="AA4" s="113" t="s">
        <v>429</v>
      </c>
      <c r="AB4" s="113" t="s">
        <v>429</v>
      </c>
      <c r="AC4" s="113" t="s">
        <v>430</v>
      </c>
      <c r="AD4" s="113" t="s">
        <v>430</v>
      </c>
      <c r="AE4" s="113" t="s">
        <v>428</v>
      </c>
      <c r="AF4" s="128" t="s">
        <v>429</v>
      </c>
      <c r="AG4" s="61"/>
      <c r="AH4" s="62"/>
      <c r="AI4" s="159"/>
      <c r="AJ4" s="23">
        <f>COUNTIFS($B$3:$AF$3,"s",B4:AF4,"s*")+COUNTIFS($B$3:$AF$3,"s",B4:AF4,"r*")+COUNTIFS($B$3:$AF$3,"s",B4:AF4,"al*")+COUNTIFS($B$3:$AF$3,"s",B4:AF4,"sch*")</f>
        <v>3</v>
      </c>
      <c r="AK4" s="37">
        <f t="shared" ref="AK4" si="0">COUNTIF(B4:AF4,"A")</f>
        <v>10</v>
      </c>
      <c r="AL4" s="24">
        <f>COUNTIF(C4:AI4,"B")</f>
        <v>0</v>
      </c>
      <c r="AM4" s="37">
        <f t="shared" ref="AM4" si="1">COUNTIF(B4:AF4,"C")</f>
        <v>12</v>
      </c>
      <c r="AN4" s="24">
        <f>COUNTIF(B4:AI4,"E")</f>
        <v>0</v>
      </c>
      <c r="AO4" s="25">
        <f t="shared" ref="AO4" si="2">COUNTIF(B4:AF4,"sh*")+COUNTIF(B4:AF4,"ro*")+COUNTIF(B4:AF4,"al*")+COUNTIF(B4:AF4,"sch*")</f>
        <v>9</v>
      </c>
      <c r="AR4" s="241">
        <f>COUNTIF($B$4:$AI$4,"A")</f>
        <v>10</v>
      </c>
      <c r="AS4" s="218">
        <f>COUNTIF($C$4:$AJ$4,"C")</f>
        <v>12</v>
      </c>
      <c r="AT4" s="218">
        <f>COUNTIF($B$4:$AI$4,"W")</f>
        <v>0</v>
      </c>
      <c r="AU4" s="220">
        <f>COUNTIF($B$4:$AI$4,"RO")</f>
        <v>7</v>
      </c>
    </row>
    <row r="5" spans="1:47" ht="28.5">
      <c r="A5" s="232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128"/>
      <c r="AG5" s="61"/>
      <c r="AH5" s="62"/>
      <c r="AI5" s="121"/>
      <c r="AJ5" s="23"/>
      <c r="AK5" s="40"/>
      <c r="AL5" s="40"/>
      <c r="AM5" s="40"/>
      <c r="AN5" s="41"/>
      <c r="AO5" s="42"/>
      <c r="AR5" s="241"/>
      <c r="AS5" s="219"/>
      <c r="AT5" s="225"/>
      <c r="AU5" s="221"/>
    </row>
    <row r="6" spans="1:47" ht="28.5">
      <c r="A6" s="62" t="s">
        <v>194</v>
      </c>
      <c r="B6" s="113" t="s">
        <v>430</v>
      </c>
      <c r="C6" s="113" t="s">
        <v>430</v>
      </c>
      <c r="D6" s="113" t="s">
        <v>430</v>
      </c>
      <c r="E6" s="113" t="s">
        <v>422</v>
      </c>
      <c r="F6" s="113" t="s">
        <v>429</v>
      </c>
      <c r="G6" s="113" t="s">
        <v>429</v>
      </c>
      <c r="H6" s="113" t="s">
        <v>430</v>
      </c>
      <c r="I6" s="117" t="s">
        <v>422</v>
      </c>
      <c r="J6" s="117" t="s">
        <v>429</v>
      </c>
      <c r="K6" s="113" t="s">
        <v>430</v>
      </c>
      <c r="L6" s="113" t="s">
        <v>422</v>
      </c>
      <c r="M6" s="113" t="s">
        <v>417</v>
      </c>
      <c r="N6" s="113" t="s">
        <v>430</v>
      </c>
      <c r="O6" s="113" t="s">
        <v>430</v>
      </c>
      <c r="P6" s="113" t="s">
        <v>430</v>
      </c>
      <c r="Q6" s="113" t="s">
        <v>430</v>
      </c>
      <c r="R6" s="113" t="s">
        <v>416</v>
      </c>
      <c r="S6" s="117" t="s">
        <v>416</v>
      </c>
      <c r="T6" s="113" t="s">
        <v>429</v>
      </c>
      <c r="U6" s="113" t="s">
        <v>429</v>
      </c>
      <c r="V6" s="113" t="s">
        <v>430</v>
      </c>
      <c r="W6" s="113" t="s">
        <v>430</v>
      </c>
      <c r="X6" s="113" t="s">
        <v>428</v>
      </c>
      <c r="Y6" s="113" t="s">
        <v>428</v>
      </c>
      <c r="Z6" s="113" t="s">
        <v>429</v>
      </c>
      <c r="AA6" s="113" t="s">
        <v>429</v>
      </c>
      <c r="AB6" s="113" t="s">
        <v>429</v>
      </c>
      <c r="AC6" s="113" t="s">
        <v>429</v>
      </c>
      <c r="AD6" s="113" t="s">
        <v>429</v>
      </c>
      <c r="AE6" s="113" t="s">
        <v>430</v>
      </c>
      <c r="AF6" s="128" t="s">
        <v>428</v>
      </c>
      <c r="AG6" s="61"/>
      <c r="AH6" s="62"/>
      <c r="AI6" s="182"/>
      <c r="AJ6" s="23">
        <f>COUNTIFS($B$3:$AF$3,"s",B6:AF6,"s*")+COUNTIFS($B$3:$AF$3,"s",B6:AF6,"r*")+COUNTIFS($B$3:$AF$3,"s",B6:AF6,"al*")+COUNTIFS($B$3:$AF$3,"s",B6:AF6,"sch*")</f>
        <v>2</v>
      </c>
      <c r="AK6" s="45">
        <f>COUNTIF(B6:AF6,"A")</f>
        <v>12</v>
      </c>
      <c r="AL6" s="24">
        <f>COUNTIF(C6:AI6,"B")</f>
        <v>0</v>
      </c>
      <c r="AM6" s="45">
        <f>COUNTIF(B6:AF6,"C")</f>
        <v>11</v>
      </c>
      <c r="AN6" s="24">
        <f>COUNTIF(B6:AI6,"E")</f>
        <v>0</v>
      </c>
      <c r="AO6" s="25">
        <f>COUNTIF(B6:AF6,"sh*")+COUNTIF(B6:AF6,"ro*")+COUNTIF(B6:AF6,"al*")+COUNTIF(B6:AF6,"sch*")</f>
        <v>8</v>
      </c>
      <c r="AR6" s="241">
        <f>COUNTIF($B$6:$AI$6,"A")</f>
        <v>12</v>
      </c>
      <c r="AS6" s="218">
        <f>COUNTIF($C$6:$AJ$6,"C")</f>
        <v>11</v>
      </c>
      <c r="AT6" s="218">
        <f>COUNTIF($B$6:$AI$6,"W")</f>
        <v>0</v>
      </c>
      <c r="AU6" s="220">
        <f>COUNTIF($B$6:$AI$6,"RO")</f>
        <v>6</v>
      </c>
    </row>
    <row r="7" spans="1:47" ht="28.5">
      <c r="A7" s="62" t="s">
        <v>75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128"/>
      <c r="AG7" s="61"/>
      <c r="AH7" s="62"/>
      <c r="AI7" s="114"/>
      <c r="AJ7" s="46"/>
      <c r="AK7" s="47"/>
      <c r="AL7" s="47"/>
      <c r="AM7" s="47"/>
      <c r="AN7" s="48"/>
      <c r="AO7" s="49"/>
      <c r="AR7" s="241"/>
      <c r="AS7" s="219"/>
      <c r="AT7" s="225"/>
      <c r="AU7" s="221"/>
    </row>
    <row r="8" spans="1:47" ht="28.5">
      <c r="A8" s="62" t="s">
        <v>342</v>
      </c>
      <c r="B8" s="113" t="s">
        <v>44</v>
      </c>
      <c r="C8" s="113" t="s">
        <v>421</v>
      </c>
      <c r="D8" s="113" t="s">
        <v>429</v>
      </c>
      <c r="E8" s="113" t="s">
        <v>429</v>
      </c>
      <c r="F8" s="117" t="s">
        <v>430</v>
      </c>
      <c r="G8" s="113" t="s">
        <v>430</v>
      </c>
      <c r="H8" s="117" t="s">
        <v>422</v>
      </c>
      <c r="I8" s="113" t="s">
        <v>429</v>
      </c>
      <c r="J8" s="117" t="s">
        <v>430</v>
      </c>
      <c r="K8" s="117" t="s">
        <v>422</v>
      </c>
      <c r="L8" s="113" t="s">
        <v>429</v>
      </c>
      <c r="M8" s="113" t="s">
        <v>430</v>
      </c>
      <c r="N8" s="291" t="s">
        <v>351</v>
      </c>
      <c r="O8" s="291" t="s">
        <v>351</v>
      </c>
      <c r="P8" s="291" t="s">
        <v>351</v>
      </c>
      <c r="Q8" s="291" t="s">
        <v>351</v>
      </c>
      <c r="R8" s="291" t="s">
        <v>351</v>
      </c>
      <c r="S8" s="292" t="s">
        <v>351</v>
      </c>
      <c r="T8" s="291" t="s">
        <v>351</v>
      </c>
      <c r="U8" s="291" t="s">
        <v>351</v>
      </c>
      <c r="V8" s="291" t="s">
        <v>351</v>
      </c>
      <c r="W8" s="291" t="s">
        <v>351</v>
      </c>
      <c r="X8" s="291" t="s">
        <v>351</v>
      </c>
      <c r="Y8" s="291" t="s">
        <v>351</v>
      </c>
      <c r="Z8" s="291" t="s">
        <v>351</v>
      </c>
      <c r="AA8" s="291" t="s">
        <v>351</v>
      </c>
      <c r="AB8" s="291" t="s">
        <v>351</v>
      </c>
      <c r="AC8" s="291" t="s">
        <v>351</v>
      </c>
      <c r="AD8" s="291" t="s">
        <v>351</v>
      </c>
      <c r="AE8" s="291" t="s">
        <v>351</v>
      </c>
      <c r="AF8" s="293" t="s">
        <v>351</v>
      </c>
      <c r="AG8" s="61"/>
      <c r="AH8" s="62"/>
      <c r="AI8" s="113"/>
      <c r="AJ8" s="23">
        <f>COUNTIFS($B$3:$AF$3,"s",B8:AF8,"s*")+COUNTIFS($B$3:$AF$3,"s",B8:AF8,"r*")+COUNTIFS($B$3:$AF$3,"s",B8:AF8,"al*")+COUNTIFS($B$3:$AF$3,"s",B8:AF8,"sch*")</f>
        <v>1</v>
      </c>
      <c r="AK8" s="45">
        <f>COUNTIF(B8:AF8,"A")</f>
        <v>5</v>
      </c>
      <c r="AL8" s="24">
        <f>COUNTIF(C8:AI8,"B")</f>
        <v>0</v>
      </c>
      <c r="AM8" s="45">
        <f>COUNTIF(B8:AF8,"C")</f>
        <v>4</v>
      </c>
      <c r="AN8" s="24">
        <f>COUNTIF(B8:AI8,"E")</f>
        <v>0</v>
      </c>
      <c r="AO8" s="25">
        <f>COUNTIF(B8:AF8,"sh*")+COUNTIF(B8:AF8,"ro*")+COUNTIF(B8:AF8,"al*")+COUNTIF(B8:AF8,"sch*")</f>
        <v>3</v>
      </c>
      <c r="AR8" s="241">
        <f>COUNTIF($B$8:$AI$8,"A")</f>
        <v>5</v>
      </c>
      <c r="AS8" s="218">
        <f>COUNTIF($C$8:$AJ$8,"C")</f>
        <v>4</v>
      </c>
      <c r="AT8" s="218">
        <f>COUNTIF($B$8:$AI$8,"W")</f>
        <v>0</v>
      </c>
      <c r="AU8" s="220">
        <f>COUNTIF($B$8:$AI$8,"RO")</f>
        <v>2</v>
      </c>
    </row>
    <row r="9" spans="1:47" ht="28.5">
      <c r="A9" s="62" t="s">
        <v>181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128"/>
      <c r="AG9" s="61"/>
      <c r="AH9" s="62"/>
      <c r="AI9" s="114"/>
      <c r="AJ9" s="23"/>
      <c r="AK9" s="45"/>
      <c r="AL9" s="24"/>
      <c r="AM9" s="45"/>
      <c r="AN9" s="24"/>
      <c r="AO9" s="25"/>
      <c r="AR9" s="241"/>
      <c r="AS9" s="219"/>
      <c r="AT9" s="225"/>
      <c r="AU9" s="221"/>
    </row>
    <row r="10" spans="1:47" ht="28.5">
      <c r="A10" s="62" t="s">
        <v>177</v>
      </c>
      <c r="B10" s="113" t="s">
        <v>335</v>
      </c>
      <c r="C10" s="113" t="s">
        <v>335</v>
      </c>
      <c r="D10" s="113" t="s">
        <v>335</v>
      </c>
      <c r="E10" s="113" t="s">
        <v>335</v>
      </c>
      <c r="F10" s="113" t="s">
        <v>335</v>
      </c>
      <c r="G10" s="113" t="s">
        <v>336</v>
      </c>
      <c r="H10" s="117" t="s">
        <v>336</v>
      </c>
      <c r="I10" s="113" t="s">
        <v>429</v>
      </c>
      <c r="J10" s="113" t="s">
        <v>429</v>
      </c>
      <c r="K10" s="113" t="s">
        <v>429</v>
      </c>
      <c r="L10" s="113" t="s">
        <v>430</v>
      </c>
      <c r="M10" s="113" t="s">
        <v>422</v>
      </c>
      <c r="N10" s="113" t="s">
        <v>429</v>
      </c>
      <c r="O10" s="113" t="s">
        <v>429</v>
      </c>
      <c r="P10" s="113" t="s">
        <v>45</v>
      </c>
      <c r="Q10" s="113" t="s">
        <v>432</v>
      </c>
      <c r="R10" s="113" t="s">
        <v>176</v>
      </c>
      <c r="S10" s="117" t="s">
        <v>429</v>
      </c>
      <c r="T10" s="113" t="s">
        <v>430</v>
      </c>
      <c r="U10" s="113" t="s">
        <v>428</v>
      </c>
      <c r="V10" s="116" t="s">
        <v>429</v>
      </c>
      <c r="W10" s="113" t="s">
        <v>430</v>
      </c>
      <c r="X10" s="113" t="s">
        <v>430</v>
      </c>
      <c r="Y10" s="113" t="s">
        <v>425</v>
      </c>
      <c r="Z10" s="123" t="s">
        <v>430</v>
      </c>
      <c r="AA10" s="123" t="s">
        <v>430</v>
      </c>
      <c r="AB10" s="113" t="s">
        <v>430</v>
      </c>
      <c r="AC10" s="123" t="s">
        <v>428</v>
      </c>
      <c r="AD10" s="113" t="s">
        <v>176</v>
      </c>
      <c r="AE10" s="113" t="s">
        <v>429</v>
      </c>
      <c r="AF10" s="128" t="s">
        <v>430</v>
      </c>
      <c r="AG10" s="61"/>
      <c r="AH10" s="62"/>
      <c r="AI10" s="114"/>
      <c r="AJ10" s="23">
        <f>COUNTIFS($B$3:$AF$3,"s",B10:AF10,"s*")+COUNTIFS($B$3:$AF$3,"s",B10:AF10,"r*")+COUNTIFS($B$3:$AF$3,"s",B10:AF10,"al*")+COUNTIFS($B$3:$AF$3,"s",B10:AF10,"sch*")</f>
        <v>3</v>
      </c>
      <c r="AK10" s="45">
        <f>COUNTIF(B10:AF10,"A")</f>
        <v>9</v>
      </c>
      <c r="AL10" s="24">
        <f>COUNTIF(C10:AI10,"B")</f>
        <v>0</v>
      </c>
      <c r="AM10" s="45">
        <f>COUNTIF(B10:AF10,"C")</f>
        <v>9</v>
      </c>
      <c r="AN10" s="24">
        <f>COUNTIF(B10:AI10,"E")</f>
        <v>0</v>
      </c>
      <c r="AO10" s="25">
        <f>COUNTIF(B10:AF10,"sh*")+COUNTIF(B10:AF10,"ro*")+COUNTIF(B10:AF10,"al*")+COUNTIF(B10:AF10,"sch*")</f>
        <v>13</v>
      </c>
      <c r="AR10" s="222">
        <f>COUNTIF($B$10:$AI$10,"A")</f>
        <v>9</v>
      </c>
      <c r="AS10" s="223">
        <f>COUNTIF($C$10:$AJ$10,"C")</f>
        <v>9</v>
      </c>
      <c r="AT10" s="228">
        <f>COUNTIF($B$10:$AI$10,"W")</f>
        <v>0</v>
      </c>
      <c r="AU10" s="224">
        <f>COUNTIF($B$10:$AI$10,"RO")</f>
        <v>8</v>
      </c>
    </row>
    <row r="11" spans="1:47" ht="28.5">
      <c r="A11" s="62" t="s">
        <v>24</v>
      </c>
      <c r="B11" s="113"/>
      <c r="C11" s="113"/>
      <c r="D11" s="113"/>
      <c r="E11" s="113"/>
      <c r="F11" s="113"/>
      <c r="G11" s="113"/>
      <c r="H11" s="113"/>
      <c r="I11" s="115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/>
      <c r="Y11" s="113"/>
      <c r="Z11" s="113"/>
      <c r="AA11" s="113"/>
      <c r="AB11" s="113"/>
      <c r="AC11" s="123"/>
      <c r="AD11" s="113"/>
      <c r="AE11" s="113"/>
      <c r="AF11" s="128"/>
      <c r="AG11" s="61"/>
      <c r="AH11" s="62"/>
      <c r="AI11" s="114"/>
      <c r="AJ11" s="23"/>
      <c r="AK11" s="45"/>
      <c r="AL11" s="24"/>
      <c r="AM11" s="45"/>
      <c r="AN11" s="24"/>
      <c r="AO11" s="25"/>
      <c r="AR11" s="222"/>
      <c r="AS11" s="226"/>
      <c r="AT11" s="229"/>
      <c r="AU11" s="227"/>
    </row>
    <row r="12" spans="1:47" ht="28.5">
      <c r="A12" s="62" t="s">
        <v>185</v>
      </c>
      <c r="B12" s="113" t="s">
        <v>429</v>
      </c>
      <c r="C12" s="113" t="s">
        <v>429</v>
      </c>
      <c r="D12" s="113" t="s">
        <v>430</v>
      </c>
      <c r="E12" s="113" t="s">
        <v>430</v>
      </c>
      <c r="F12" s="113" t="s">
        <v>422</v>
      </c>
      <c r="G12" s="113" t="s">
        <v>429</v>
      </c>
      <c r="H12" s="117" t="s">
        <v>429</v>
      </c>
      <c r="I12" s="117" t="s">
        <v>430</v>
      </c>
      <c r="J12" s="117" t="s">
        <v>430</v>
      </c>
      <c r="K12" s="117" t="s">
        <v>430</v>
      </c>
      <c r="L12" s="113" t="s">
        <v>416</v>
      </c>
      <c r="M12" s="113" t="s">
        <v>416</v>
      </c>
      <c r="N12" s="113" t="s">
        <v>429</v>
      </c>
      <c r="O12" s="113" t="s">
        <v>430</v>
      </c>
      <c r="P12" s="113" t="s">
        <v>422</v>
      </c>
      <c r="Q12" s="113" t="s">
        <v>429</v>
      </c>
      <c r="R12" s="113" t="s">
        <v>45</v>
      </c>
      <c r="S12" s="113" t="s">
        <v>430</v>
      </c>
      <c r="T12" s="113" t="s">
        <v>430</v>
      </c>
      <c r="U12" s="113" t="s">
        <v>430</v>
      </c>
      <c r="V12" s="116" t="s">
        <v>428</v>
      </c>
      <c r="W12" s="113" t="s">
        <v>428</v>
      </c>
      <c r="X12" s="113" t="s">
        <v>429</v>
      </c>
      <c r="Y12" s="113" t="s">
        <v>429</v>
      </c>
      <c r="Z12" s="113" t="s">
        <v>429</v>
      </c>
      <c r="AA12" s="113" t="s">
        <v>430</v>
      </c>
      <c r="AB12" s="113" t="s">
        <v>428</v>
      </c>
      <c r="AC12" s="113" t="s">
        <v>430</v>
      </c>
      <c r="AD12" s="113" t="s">
        <v>430</v>
      </c>
      <c r="AE12" s="113" t="s">
        <v>429</v>
      </c>
      <c r="AF12" s="128" t="s">
        <v>429</v>
      </c>
      <c r="AG12" s="61"/>
      <c r="AH12" s="62"/>
      <c r="AI12" s="114"/>
      <c r="AJ12" s="23">
        <f>COUNTIFS($B$3:$AF$3,"s",B12:AF12,"s*")+COUNTIFS($B$3:$AF$3,"s",B12:AF12,"r*")+COUNTIFS($B$3:$AF$3,"s",B12:AF12,"al*")+COUNTIFS($B$3:$AF$3,"s",B12:AF12,"sch*")</f>
        <v>2</v>
      </c>
      <c r="AK12" s="45">
        <f>COUNTIF(B12:AF12,"A")</f>
        <v>12</v>
      </c>
      <c r="AL12" s="24">
        <f>COUNTIF(C12:AI12,"B")</f>
        <v>0</v>
      </c>
      <c r="AM12" s="45">
        <f>COUNTIF(B12:AF12,"C")</f>
        <v>12</v>
      </c>
      <c r="AN12" s="24">
        <f>COUNTIF(B12:AI12,"E")</f>
        <v>0</v>
      </c>
      <c r="AO12" s="25">
        <f>COUNTIF(B12:AF12,"sh*")+COUNTIF(B12:AF12,"ro*")+COUNTIF(B12:AF12,"al*")+COUNTIF(B12:AF12,"sch*")</f>
        <v>7</v>
      </c>
    </row>
    <row r="13" spans="1:47" ht="28.5">
      <c r="A13" s="62" t="s">
        <v>181</v>
      </c>
      <c r="B13" s="113"/>
      <c r="C13" s="113"/>
      <c r="D13" s="113"/>
      <c r="E13" s="113"/>
      <c r="F13" s="117"/>
      <c r="G13" s="113"/>
      <c r="H13" s="117"/>
      <c r="I13" s="115"/>
      <c r="J13" s="113"/>
      <c r="K13" s="113"/>
      <c r="L13" s="113"/>
      <c r="M13" s="160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23"/>
      <c r="AD13" s="113"/>
      <c r="AE13" s="113"/>
      <c r="AF13" s="128"/>
      <c r="AG13" s="61"/>
      <c r="AH13" s="62"/>
      <c r="AI13" s="114"/>
      <c r="AJ13" s="23"/>
      <c r="AK13" s="45"/>
      <c r="AL13" s="24"/>
      <c r="AM13" s="45"/>
      <c r="AN13" s="24"/>
      <c r="AO13" s="25"/>
    </row>
    <row r="14" spans="1:47" ht="28.5">
      <c r="A14" s="62" t="s">
        <v>182</v>
      </c>
      <c r="B14" s="113"/>
      <c r="C14" s="113"/>
      <c r="D14" s="113"/>
      <c r="E14" s="113"/>
      <c r="F14" s="113"/>
      <c r="G14" s="113"/>
      <c r="H14" s="113"/>
      <c r="I14" s="115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6"/>
      <c r="W14" s="113"/>
      <c r="X14" s="113"/>
      <c r="Y14" s="113"/>
      <c r="Z14" s="113"/>
      <c r="AA14" s="113"/>
      <c r="AB14" s="113"/>
      <c r="AC14" s="123"/>
      <c r="AD14" s="113"/>
      <c r="AE14" s="113"/>
      <c r="AF14" s="128"/>
      <c r="AG14" s="61"/>
      <c r="AH14" s="62"/>
      <c r="AI14" s="114"/>
      <c r="AJ14" s="23">
        <f t="shared" ref="AJ14" si="3">COUNTIFS($B$3:$AF$3,"s",B14:AF14,"s*")+COUNTIFS($B$3:$AF$3,"s",B14:AF14,"r*")+COUNTIFS($B$3:$AF$3,"s",B14:AF14,"al*")+COUNTIFS($B$3:$AF$3,"s",B14:AF14,"sch*")</f>
        <v>0</v>
      </c>
      <c r="AK14" s="45">
        <f t="shared" ref="AK14" si="4">COUNTIF(B14:AF14,"A")</f>
        <v>0</v>
      </c>
      <c r="AL14" s="24">
        <f t="shared" ref="AL14" si="5">COUNTIF(C14:AI14,"SPM")</f>
        <v>0</v>
      </c>
      <c r="AM14" s="45">
        <f t="shared" ref="AM14" si="6">COUNTIF(B14:AF14,"C")</f>
        <v>0</v>
      </c>
      <c r="AN14" s="24">
        <f t="shared" ref="AN14" si="7">COUNTIF(B14:AI14,"E")</f>
        <v>0</v>
      </c>
      <c r="AO14" s="25">
        <f t="shared" ref="AO14" si="8">COUNTIF(B14:AF14,"sh*")+COUNTIF(B14:AF14,"ro*")+COUNTIF(B14:AF14,"al*")+COUNTIF(B14:AF14,"sch*")</f>
        <v>0</v>
      </c>
    </row>
    <row r="15" spans="1:47" ht="28.5">
      <c r="A15" s="62"/>
      <c r="B15" s="113"/>
      <c r="C15" s="113"/>
      <c r="D15" s="113"/>
      <c r="E15" s="113"/>
      <c r="F15" s="113"/>
      <c r="G15" s="113"/>
      <c r="H15" s="113"/>
      <c r="I15" s="115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6"/>
      <c r="W15" s="113"/>
      <c r="X15" s="113"/>
      <c r="Y15" s="113"/>
      <c r="Z15" s="113"/>
      <c r="AA15" s="113"/>
      <c r="AB15" s="113"/>
      <c r="AC15" s="123"/>
      <c r="AD15" s="113"/>
      <c r="AE15" s="113"/>
      <c r="AF15" s="128"/>
      <c r="AG15" s="61"/>
      <c r="AH15" s="62"/>
      <c r="AI15" s="114"/>
      <c r="AJ15" s="23"/>
      <c r="AK15" s="133"/>
      <c r="AL15" s="133"/>
      <c r="AM15" s="133"/>
      <c r="AN15" s="133"/>
      <c r="AO15" s="133"/>
    </row>
    <row r="16" spans="1:47" ht="28.5">
      <c r="A16" s="62" t="s">
        <v>75</v>
      </c>
      <c r="B16" s="113"/>
      <c r="C16" s="113"/>
      <c r="D16" s="113"/>
      <c r="E16" s="113"/>
      <c r="F16" s="120"/>
      <c r="G16" s="120"/>
      <c r="H16" s="113"/>
      <c r="I16" s="113"/>
      <c r="J16" s="113"/>
      <c r="K16" s="116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28"/>
      <c r="AG16" s="61"/>
      <c r="AH16" s="62"/>
      <c r="AI16" s="242"/>
      <c r="AJ16" s="28"/>
      <c r="AK16" s="29"/>
      <c r="AL16" s="29"/>
      <c r="AM16" s="29"/>
      <c r="AN16" s="30"/>
      <c r="AO16" s="31"/>
    </row>
    <row r="17" spans="1:44" ht="28.5">
      <c r="A17" s="62" t="s">
        <v>419</v>
      </c>
      <c r="B17" s="304"/>
      <c r="C17" s="305"/>
      <c r="D17" s="306"/>
      <c r="E17" s="304"/>
      <c r="F17" s="306"/>
      <c r="G17" s="304"/>
      <c r="H17" s="305"/>
      <c r="I17" s="305"/>
      <c r="J17" s="304"/>
      <c r="K17" s="305"/>
      <c r="L17" s="306"/>
      <c r="M17" s="306"/>
      <c r="N17" s="306"/>
      <c r="O17" s="304"/>
      <c r="P17" s="113" t="s">
        <v>44</v>
      </c>
      <c r="Q17" s="113" t="s">
        <v>176</v>
      </c>
      <c r="R17" s="113" t="s">
        <v>432</v>
      </c>
      <c r="S17" s="116" t="s">
        <v>429</v>
      </c>
      <c r="T17" s="113" t="s">
        <v>429</v>
      </c>
      <c r="U17" s="113" t="s">
        <v>430</v>
      </c>
      <c r="V17" s="261" t="s">
        <v>422</v>
      </c>
      <c r="W17" s="116" t="s">
        <v>429</v>
      </c>
      <c r="X17" s="113" t="s">
        <v>429</v>
      </c>
      <c r="Y17" s="116" t="s">
        <v>430</v>
      </c>
      <c r="Z17" s="113" t="s">
        <v>430</v>
      </c>
      <c r="AA17" s="113" t="s">
        <v>416</v>
      </c>
      <c r="AB17" s="215" t="s">
        <v>416</v>
      </c>
      <c r="AC17" s="116" t="s">
        <v>429</v>
      </c>
      <c r="AD17" s="113" t="s">
        <v>429</v>
      </c>
      <c r="AE17" s="113" t="s">
        <v>430</v>
      </c>
      <c r="AF17" s="113" t="s">
        <v>430</v>
      </c>
      <c r="AG17" s="61"/>
      <c r="AH17" s="62"/>
      <c r="AI17" s="121"/>
      <c r="AJ17" s="23">
        <f>COUNTIFS($B$3:$AF$3,"s",B17:AF17,"s*")+COUNTIFS($B$3:$AF$3,"s",B17:AF17,"r*")+COUNTIFS($B$3:$AF$3,"s",B17:AF17,"al*")+COUNTIFS($B$3:$AF$3,"s",B17:AF17,"sch*")</f>
        <v>1</v>
      </c>
      <c r="AK17" s="24">
        <f t="shared" ref="AK17" si="9">COUNTIF(B17:AF17,"A")</f>
        <v>7</v>
      </c>
      <c r="AL17" s="24">
        <f>COUNTIF(C17:AI17,"B")</f>
        <v>0</v>
      </c>
      <c r="AM17" s="24">
        <f t="shared" ref="AM17" si="10">COUNTIF(B17:AF17,"C")</f>
        <v>6</v>
      </c>
      <c r="AN17" s="24">
        <f>COUNTIF(B17:AI17,"E")</f>
        <v>0</v>
      </c>
      <c r="AO17" s="25">
        <f t="shared" ref="AO17" si="11">COUNTIF(B17:AF17,"sh*")+COUNTIF(B17:AF17,"ro*")+COUNTIF(B17:AF17,"al*")+COUNTIF(B17:AF17,"sch*")</f>
        <v>4</v>
      </c>
    </row>
    <row r="18" spans="1:44" ht="28.5">
      <c r="A18" s="62" t="s">
        <v>24</v>
      </c>
      <c r="B18" s="113"/>
      <c r="C18" s="113"/>
      <c r="D18" s="199"/>
      <c r="E18" s="113"/>
      <c r="F18" s="113"/>
      <c r="G18" s="120"/>
      <c r="H18" s="117"/>
      <c r="I18" s="230"/>
      <c r="J18" s="117"/>
      <c r="K18" s="117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28"/>
      <c r="AG18" s="61"/>
      <c r="AH18" s="62"/>
      <c r="AI18" s="242"/>
      <c r="AJ18" s="28"/>
      <c r="AK18" s="29"/>
      <c r="AL18" s="29"/>
      <c r="AM18" s="29"/>
      <c r="AN18" s="30"/>
      <c r="AO18" s="31"/>
    </row>
    <row r="19" spans="1:44" ht="28.5">
      <c r="A19" s="62" t="s">
        <v>174</v>
      </c>
      <c r="B19" s="113" t="s">
        <v>429</v>
      </c>
      <c r="C19" s="113" t="s">
        <v>430</v>
      </c>
      <c r="D19" s="113" t="s">
        <v>418</v>
      </c>
      <c r="E19" s="113" t="s">
        <v>429</v>
      </c>
      <c r="F19" s="113" t="s">
        <v>429</v>
      </c>
      <c r="G19" s="113" t="s">
        <v>430</v>
      </c>
      <c r="H19" s="116" t="s">
        <v>430</v>
      </c>
      <c r="I19" s="235" t="s">
        <v>431</v>
      </c>
      <c r="J19" s="114" t="s">
        <v>418</v>
      </c>
      <c r="K19" s="116" t="s">
        <v>429</v>
      </c>
      <c r="L19" s="113" t="s">
        <v>430</v>
      </c>
      <c r="M19" s="113" t="s">
        <v>429</v>
      </c>
      <c r="N19" s="113" t="s">
        <v>430</v>
      </c>
      <c r="O19" s="114" t="s">
        <v>418</v>
      </c>
      <c r="P19" s="114" t="s">
        <v>25</v>
      </c>
      <c r="Q19" s="116" t="s">
        <v>431</v>
      </c>
      <c r="R19" s="116" t="s">
        <v>431</v>
      </c>
      <c r="S19" s="114" t="s">
        <v>418</v>
      </c>
      <c r="T19" s="116" t="s">
        <v>431</v>
      </c>
      <c r="U19" s="116" t="s">
        <v>431</v>
      </c>
      <c r="V19" s="116" t="s">
        <v>431</v>
      </c>
      <c r="W19" s="116" t="s">
        <v>431</v>
      </c>
      <c r="X19" s="116" t="s">
        <v>431</v>
      </c>
      <c r="Y19" s="116" t="s">
        <v>431</v>
      </c>
      <c r="Z19" s="114" t="s">
        <v>418</v>
      </c>
      <c r="AA19" s="116" t="s">
        <v>431</v>
      </c>
      <c r="AB19" s="116" t="s">
        <v>430</v>
      </c>
      <c r="AC19" s="114" t="s">
        <v>418</v>
      </c>
      <c r="AD19" s="113" t="s">
        <v>431</v>
      </c>
      <c r="AE19" s="117" t="s">
        <v>431</v>
      </c>
      <c r="AF19" s="114" t="s">
        <v>418</v>
      </c>
      <c r="AG19" s="61"/>
      <c r="AH19" s="62"/>
      <c r="AI19" s="242"/>
      <c r="AJ19" s="64"/>
      <c r="AK19" s="65"/>
      <c r="AL19" s="65"/>
      <c r="AM19" s="65"/>
      <c r="AN19" s="66"/>
      <c r="AO19" s="132"/>
    </row>
    <row r="20" spans="1:44" ht="28.5">
      <c r="A20" s="62" t="s">
        <v>167</v>
      </c>
      <c r="B20" s="113"/>
      <c r="C20" s="113"/>
      <c r="D20" s="113"/>
      <c r="E20" s="113"/>
      <c r="F20" s="113"/>
      <c r="G20" s="120"/>
      <c r="H20" s="117"/>
      <c r="I20" s="230"/>
      <c r="J20" s="117"/>
      <c r="K20" s="117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28"/>
      <c r="AG20" s="61"/>
      <c r="AH20" s="62"/>
      <c r="AI20" s="242"/>
      <c r="AJ20" s="64"/>
      <c r="AK20" s="65"/>
      <c r="AL20" s="65"/>
      <c r="AM20" s="65"/>
      <c r="AN20" s="66"/>
      <c r="AO20" s="132"/>
    </row>
    <row r="21" spans="1:44" ht="28.5">
      <c r="A21" s="62" t="s">
        <v>77</v>
      </c>
      <c r="B21" s="113"/>
      <c r="C21" s="113"/>
      <c r="D21" s="113"/>
      <c r="E21" s="113"/>
      <c r="F21" s="117"/>
      <c r="G21" s="113"/>
      <c r="H21" s="117"/>
      <c r="I21" s="117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7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28"/>
      <c r="AG21" s="61"/>
      <c r="AH21" s="62"/>
      <c r="AI21" s="113"/>
      <c r="AJ21" s="23">
        <f>COUNTIFS($B$3:$AF$3,"s",B21:AF21,"s*")+COUNTIFS($B$3:$AF$3,"s",B21:AF21,"r*")+COUNTIFS($B$3:$AF$3,"s",B21:AF21,"al*")+COUNTIFS($B$3:$AF$3,"s",B21:AF21,"sch*")</f>
        <v>0</v>
      </c>
      <c r="AK21" s="45">
        <f>COUNTIF(B21:AF21,"A")</f>
        <v>0</v>
      </c>
      <c r="AL21" s="24">
        <f>COUNTIF(C21:AI21,"SPM")</f>
        <v>0</v>
      </c>
      <c r="AM21" s="45">
        <f>COUNTIF(B21:AF21,"C")</f>
        <v>0</v>
      </c>
      <c r="AN21" s="24">
        <f>COUNTIF(B21:AI21,"E")</f>
        <v>0</v>
      </c>
      <c r="AO21" s="25">
        <f>COUNTIF(B21:AF21,"sh*")+COUNTIF(B21:AF21,"ro*")+COUNTIF(B21:AF21,"al*")+COUNTIF(B21:AF21,"sch*")</f>
        <v>0</v>
      </c>
      <c r="AP21" s="55"/>
      <c r="AQ21" s="55"/>
      <c r="AR21" s="55"/>
    </row>
    <row r="22" spans="1:44" ht="28.5">
      <c r="A22" s="113" t="s">
        <v>8</v>
      </c>
      <c r="B22" s="113"/>
      <c r="C22" s="113"/>
      <c r="D22" s="113"/>
      <c r="E22" s="113"/>
      <c r="F22" s="113"/>
      <c r="G22" s="113"/>
      <c r="H22" s="117"/>
      <c r="I22" s="230"/>
      <c r="J22" s="117"/>
      <c r="K22" s="117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28"/>
      <c r="AG22" s="61"/>
      <c r="AH22" s="62"/>
      <c r="AI22" s="113"/>
      <c r="AJ22" s="46"/>
      <c r="AK22" s="47"/>
      <c r="AL22" s="47"/>
      <c r="AM22" s="47"/>
      <c r="AN22" s="48"/>
      <c r="AO22" s="49"/>
      <c r="AP22" s="55"/>
      <c r="AQ22" s="55"/>
      <c r="AR22" s="55"/>
    </row>
    <row r="23" spans="1:44" ht="28.5">
      <c r="A23" s="308" t="s">
        <v>339</v>
      </c>
      <c r="B23" s="113" t="s">
        <v>431</v>
      </c>
      <c r="C23" s="113" t="s">
        <v>431</v>
      </c>
      <c r="D23" s="113" t="s">
        <v>431</v>
      </c>
      <c r="E23" s="113" t="s">
        <v>431</v>
      </c>
      <c r="F23" s="113" t="s">
        <v>431</v>
      </c>
      <c r="G23" s="113" t="s">
        <v>431</v>
      </c>
      <c r="H23" s="113" t="s">
        <v>431</v>
      </c>
      <c r="I23" s="118" t="s">
        <v>423</v>
      </c>
      <c r="J23" s="116" t="s">
        <v>431</v>
      </c>
      <c r="K23" s="117" t="s">
        <v>431</v>
      </c>
      <c r="L23" s="113" t="s">
        <v>431</v>
      </c>
      <c r="M23" s="117" t="s">
        <v>431</v>
      </c>
      <c r="N23" s="116" t="s">
        <v>431</v>
      </c>
      <c r="O23" s="116" t="s">
        <v>431</v>
      </c>
      <c r="P23" s="113" t="s">
        <v>431</v>
      </c>
      <c r="Q23" s="118" t="s">
        <v>423</v>
      </c>
      <c r="R23" s="116" t="s">
        <v>429</v>
      </c>
      <c r="S23" s="117" t="s">
        <v>431</v>
      </c>
      <c r="T23" s="114" t="s">
        <v>25</v>
      </c>
      <c r="U23" s="116" t="s">
        <v>429</v>
      </c>
      <c r="V23" s="113" t="s">
        <v>430</v>
      </c>
      <c r="W23" s="114" t="s">
        <v>25</v>
      </c>
      <c r="X23" s="114" t="s">
        <v>426</v>
      </c>
      <c r="Y23" s="113" t="s">
        <v>429</v>
      </c>
      <c r="Z23" s="116" t="s">
        <v>431</v>
      </c>
      <c r="AA23" s="118" t="s">
        <v>418</v>
      </c>
      <c r="AB23" s="116" t="s">
        <v>431</v>
      </c>
      <c r="AC23" s="116" t="s">
        <v>431</v>
      </c>
      <c r="AD23" s="118" t="s">
        <v>25</v>
      </c>
      <c r="AE23" s="118" t="s">
        <v>25</v>
      </c>
      <c r="AF23" s="215" t="s">
        <v>431</v>
      </c>
      <c r="AG23" s="61"/>
      <c r="AH23" s="126"/>
      <c r="AI23" s="113"/>
      <c r="AJ23" s="23"/>
      <c r="AK23" s="45"/>
      <c r="AL23" s="24"/>
      <c r="AM23" s="45"/>
      <c r="AN23" s="24"/>
      <c r="AO23" s="25"/>
      <c r="AP23" s="55"/>
      <c r="AQ23" s="55"/>
      <c r="AR23" s="55"/>
    </row>
    <row r="24" spans="1:44" ht="28.5">
      <c r="A24" s="113" t="s">
        <v>167</v>
      </c>
      <c r="B24" s="113"/>
      <c r="C24" s="113"/>
      <c r="D24" s="113"/>
      <c r="E24" s="113"/>
      <c r="F24" s="113"/>
      <c r="G24" s="113"/>
      <c r="H24" s="113"/>
      <c r="I24" s="115"/>
      <c r="J24" s="113"/>
      <c r="K24" s="113"/>
      <c r="L24" s="113"/>
      <c r="M24" s="113"/>
      <c r="N24" s="199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28"/>
      <c r="AG24" s="61"/>
      <c r="AH24" s="62"/>
      <c r="AI24" s="113"/>
      <c r="AJ24" s="50"/>
      <c r="AK24" s="51"/>
      <c r="AL24" s="51"/>
      <c r="AM24" s="51"/>
      <c r="AN24" s="52"/>
      <c r="AO24" s="53"/>
      <c r="AP24" s="55"/>
      <c r="AQ24" s="55"/>
      <c r="AR24" s="55"/>
    </row>
    <row r="25" spans="1:44" ht="28.5">
      <c r="A25" s="113"/>
      <c r="B25" s="113"/>
      <c r="C25" s="113" t="s">
        <v>420</v>
      </c>
      <c r="D25" s="113" t="s">
        <v>420</v>
      </c>
      <c r="E25" s="113"/>
      <c r="F25" s="113"/>
      <c r="G25" s="113"/>
      <c r="H25" s="113"/>
      <c r="I25" s="115"/>
      <c r="J25" s="113"/>
      <c r="K25" s="113"/>
      <c r="L25" s="113" t="s">
        <v>420</v>
      </c>
      <c r="M25" s="113"/>
      <c r="N25" s="199"/>
      <c r="O25" s="113"/>
      <c r="P25" s="113" t="s">
        <v>420</v>
      </c>
      <c r="Q25" s="113"/>
      <c r="R25" s="113"/>
      <c r="S25" s="113" t="s">
        <v>420</v>
      </c>
      <c r="T25" s="113"/>
      <c r="U25" s="113"/>
      <c r="V25" s="113"/>
      <c r="W25" s="113"/>
      <c r="X25" s="113" t="s">
        <v>420</v>
      </c>
      <c r="Y25" s="113" t="s">
        <v>420</v>
      </c>
      <c r="Z25" s="113"/>
      <c r="AA25" s="113"/>
      <c r="AB25" s="113"/>
      <c r="AC25" s="113"/>
      <c r="AD25" s="113"/>
      <c r="AE25" s="113"/>
      <c r="AF25" s="287"/>
      <c r="AG25" s="43"/>
      <c r="AH25" s="44"/>
      <c r="AI25" s="294"/>
      <c r="AJ25" s="295"/>
      <c r="AK25" s="295"/>
      <c r="AL25" s="295"/>
      <c r="AM25" s="295"/>
      <c r="AN25" s="295"/>
      <c r="AO25" s="295"/>
      <c r="AP25" s="55"/>
      <c r="AQ25" s="55"/>
      <c r="AR25" s="55"/>
    </row>
    <row r="26" spans="1:44" ht="28.5">
      <c r="A26" s="309" t="s">
        <v>169</v>
      </c>
      <c r="B26" s="72">
        <f t="shared" ref="B26:AF26" si="12">COUNTIF(B3:B24,"A")</f>
        <v>2</v>
      </c>
      <c r="C26" s="72">
        <f t="shared" si="12"/>
        <v>2</v>
      </c>
      <c r="D26" s="72">
        <f t="shared" si="12"/>
        <v>2</v>
      </c>
      <c r="E26" s="72">
        <f t="shared" si="12"/>
        <v>2</v>
      </c>
      <c r="F26" s="72">
        <f t="shared" si="12"/>
        <v>2</v>
      </c>
      <c r="G26" s="72">
        <f t="shared" si="12"/>
        <v>2</v>
      </c>
      <c r="H26" s="72">
        <f t="shared" si="12"/>
        <v>2</v>
      </c>
      <c r="I26" s="72">
        <f t="shared" si="12"/>
        <v>2</v>
      </c>
      <c r="J26" s="72">
        <f t="shared" si="12"/>
        <v>2</v>
      </c>
      <c r="K26" s="72">
        <f t="shared" si="12"/>
        <v>2</v>
      </c>
      <c r="L26" s="72">
        <f t="shared" si="12"/>
        <v>2</v>
      </c>
      <c r="M26" s="72">
        <f t="shared" si="12"/>
        <v>2</v>
      </c>
      <c r="N26" s="72">
        <f t="shared" si="12"/>
        <v>2</v>
      </c>
      <c r="O26" s="72">
        <f t="shared" si="12"/>
        <v>2</v>
      </c>
      <c r="P26" s="72">
        <f t="shared" si="12"/>
        <v>2</v>
      </c>
      <c r="Q26" s="72">
        <f t="shared" si="12"/>
        <v>2</v>
      </c>
      <c r="R26" s="72">
        <f t="shared" si="12"/>
        <v>2</v>
      </c>
      <c r="S26" s="72">
        <f t="shared" si="12"/>
        <v>2</v>
      </c>
      <c r="T26" s="72">
        <f t="shared" si="12"/>
        <v>2</v>
      </c>
      <c r="U26" s="72">
        <f t="shared" si="12"/>
        <v>2</v>
      </c>
      <c r="V26" s="72">
        <f t="shared" si="12"/>
        <v>2</v>
      </c>
      <c r="W26" s="72">
        <f t="shared" si="12"/>
        <v>2</v>
      </c>
      <c r="X26" s="72">
        <f t="shared" si="12"/>
        <v>2</v>
      </c>
      <c r="Y26" s="72">
        <f t="shared" si="12"/>
        <v>2</v>
      </c>
      <c r="Z26" s="72">
        <f t="shared" si="12"/>
        <v>2</v>
      </c>
      <c r="AA26" s="72">
        <f t="shared" si="12"/>
        <v>2</v>
      </c>
      <c r="AB26" s="72">
        <f t="shared" si="12"/>
        <v>2</v>
      </c>
      <c r="AC26" s="72">
        <f t="shared" si="12"/>
        <v>2</v>
      </c>
      <c r="AD26" s="72">
        <f t="shared" si="12"/>
        <v>2</v>
      </c>
      <c r="AE26" s="72">
        <f t="shared" si="12"/>
        <v>2</v>
      </c>
      <c r="AF26" s="111">
        <f t="shared" si="12"/>
        <v>2</v>
      </c>
      <c r="AG26" s="111"/>
      <c r="AH26" s="69"/>
      <c r="AI26" s="35"/>
    </row>
    <row r="27" spans="1:44" ht="28.5">
      <c r="A27" s="309" t="s">
        <v>170</v>
      </c>
      <c r="B27" s="72">
        <f t="shared" ref="B27:AF27" si="13">COUNTIF(B3:B24,"B")</f>
        <v>1</v>
      </c>
      <c r="C27" s="72">
        <f t="shared" si="13"/>
        <v>1</v>
      </c>
      <c r="D27" s="72">
        <f t="shared" si="13"/>
        <v>1</v>
      </c>
      <c r="E27" s="72">
        <f t="shared" si="13"/>
        <v>1</v>
      </c>
      <c r="F27" s="72">
        <f t="shared" si="13"/>
        <v>1</v>
      </c>
      <c r="G27" s="72">
        <f t="shared" si="13"/>
        <v>1</v>
      </c>
      <c r="H27" s="72">
        <f t="shared" si="13"/>
        <v>1</v>
      </c>
      <c r="I27" s="72">
        <f t="shared" si="13"/>
        <v>1</v>
      </c>
      <c r="J27" s="72">
        <f t="shared" si="13"/>
        <v>1</v>
      </c>
      <c r="K27" s="72">
        <f t="shared" si="13"/>
        <v>1</v>
      </c>
      <c r="L27" s="72">
        <f t="shared" si="13"/>
        <v>1</v>
      </c>
      <c r="M27" s="72">
        <f t="shared" si="13"/>
        <v>1</v>
      </c>
      <c r="N27" s="72">
        <f t="shared" si="13"/>
        <v>1</v>
      </c>
      <c r="O27" s="72">
        <f t="shared" si="13"/>
        <v>1</v>
      </c>
      <c r="P27" s="72">
        <f t="shared" si="13"/>
        <v>1</v>
      </c>
      <c r="Q27" s="72">
        <f t="shared" si="13"/>
        <v>1</v>
      </c>
      <c r="R27" s="72">
        <f t="shared" si="13"/>
        <v>1</v>
      </c>
      <c r="S27" s="72">
        <f t="shared" si="13"/>
        <v>1</v>
      </c>
      <c r="T27" s="72">
        <f t="shared" si="13"/>
        <v>1</v>
      </c>
      <c r="U27" s="72">
        <f t="shared" si="13"/>
        <v>1</v>
      </c>
      <c r="V27" s="72">
        <f t="shared" si="13"/>
        <v>1</v>
      </c>
      <c r="W27" s="72">
        <f t="shared" si="13"/>
        <v>1</v>
      </c>
      <c r="X27" s="72">
        <f t="shared" si="13"/>
        <v>1</v>
      </c>
      <c r="Y27" s="72">
        <f t="shared" si="13"/>
        <v>1</v>
      </c>
      <c r="Z27" s="72">
        <f t="shared" si="13"/>
        <v>1</v>
      </c>
      <c r="AA27" s="72">
        <f t="shared" si="13"/>
        <v>1</v>
      </c>
      <c r="AB27" s="72">
        <f t="shared" si="13"/>
        <v>1</v>
      </c>
      <c r="AC27" s="72">
        <f t="shared" si="13"/>
        <v>1</v>
      </c>
      <c r="AD27" s="72">
        <f t="shared" si="13"/>
        <v>1</v>
      </c>
      <c r="AE27" s="72">
        <f t="shared" si="13"/>
        <v>1</v>
      </c>
      <c r="AF27" s="75">
        <f t="shared" si="13"/>
        <v>1</v>
      </c>
      <c r="AG27" s="75"/>
      <c r="AH27" s="72"/>
      <c r="AI27" s="63"/>
    </row>
    <row r="28" spans="1:44" ht="28.5">
      <c r="A28" s="309" t="s">
        <v>171</v>
      </c>
      <c r="B28" s="72">
        <f t="shared" ref="B28:AF28" si="14">COUNTIF(B4:B24,"SPM")</f>
        <v>0</v>
      </c>
      <c r="C28" s="72">
        <f t="shared" si="14"/>
        <v>0</v>
      </c>
      <c r="D28" s="72">
        <f t="shared" si="14"/>
        <v>0</v>
      </c>
      <c r="E28" s="72">
        <f t="shared" si="14"/>
        <v>0</v>
      </c>
      <c r="F28" s="72">
        <f t="shared" si="14"/>
        <v>0</v>
      </c>
      <c r="G28" s="72">
        <f t="shared" si="14"/>
        <v>0</v>
      </c>
      <c r="H28" s="72">
        <f t="shared" si="14"/>
        <v>0</v>
      </c>
      <c r="I28" s="72">
        <f t="shared" si="14"/>
        <v>0</v>
      </c>
      <c r="J28" s="72">
        <f t="shared" si="14"/>
        <v>0</v>
      </c>
      <c r="K28" s="72">
        <f t="shared" si="14"/>
        <v>0</v>
      </c>
      <c r="L28" s="72">
        <f t="shared" si="14"/>
        <v>0</v>
      </c>
      <c r="M28" s="72">
        <f t="shared" si="14"/>
        <v>0</v>
      </c>
      <c r="N28" s="72">
        <f t="shared" si="14"/>
        <v>0</v>
      </c>
      <c r="O28" s="72">
        <f t="shared" si="14"/>
        <v>0</v>
      </c>
      <c r="P28" s="72">
        <f t="shared" si="14"/>
        <v>0</v>
      </c>
      <c r="Q28" s="72">
        <f t="shared" si="14"/>
        <v>0</v>
      </c>
      <c r="R28" s="72">
        <f t="shared" si="14"/>
        <v>0</v>
      </c>
      <c r="S28" s="72">
        <f t="shared" si="14"/>
        <v>0</v>
      </c>
      <c r="T28" s="72">
        <f t="shared" si="14"/>
        <v>0</v>
      </c>
      <c r="U28" s="72">
        <f t="shared" si="14"/>
        <v>0</v>
      </c>
      <c r="V28" s="72">
        <f t="shared" si="14"/>
        <v>0</v>
      </c>
      <c r="W28" s="72">
        <f t="shared" si="14"/>
        <v>0</v>
      </c>
      <c r="X28" s="72">
        <f t="shared" si="14"/>
        <v>0</v>
      </c>
      <c r="Y28" s="72">
        <f t="shared" si="14"/>
        <v>0</v>
      </c>
      <c r="Z28" s="72">
        <f t="shared" si="14"/>
        <v>0</v>
      </c>
      <c r="AA28" s="72">
        <f t="shared" si="14"/>
        <v>0</v>
      </c>
      <c r="AB28" s="72">
        <f t="shared" si="14"/>
        <v>0</v>
      </c>
      <c r="AC28" s="72">
        <f t="shared" si="14"/>
        <v>0</v>
      </c>
      <c r="AD28" s="72">
        <f t="shared" si="14"/>
        <v>0</v>
      </c>
      <c r="AE28" s="72">
        <f t="shared" si="14"/>
        <v>0</v>
      </c>
      <c r="AF28" s="75">
        <f t="shared" si="14"/>
        <v>0</v>
      </c>
      <c r="AG28" s="75"/>
      <c r="AH28" s="72"/>
      <c r="AI28" s="63"/>
    </row>
    <row r="29" spans="1:44" ht="28.5">
      <c r="A29" s="309"/>
      <c r="B29" s="72">
        <f t="shared" ref="B29:AF29" si="15">COUNTIF(B2:B24,"C")</f>
        <v>2</v>
      </c>
      <c r="C29" s="72">
        <f t="shared" si="15"/>
        <v>2</v>
      </c>
      <c r="D29" s="72">
        <f t="shared" si="15"/>
        <v>2</v>
      </c>
      <c r="E29" s="72">
        <f t="shared" si="15"/>
        <v>2</v>
      </c>
      <c r="F29" s="72">
        <f t="shared" si="15"/>
        <v>2</v>
      </c>
      <c r="G29" s="72">
        <f t="shared" si="15"/>
        <v>2</v>
      </c>
      <c r="H29" s="72">
        <f t="shared" si="15"/>
        <v>2</v>
      </c>
      <c r="I29" s="72">
        <f t="shared" si="15"/>
        <v>2</v>
      </c>
      <c r="J29" s="72">
        <f t="shared" si="15"/>
        <v>2</v>
      </c>
      <c r="K29" s="72">
        <f t="shared" si="15"/>
        <v>2</v>
      </c>
      <c r="L29" s="72">
        <f t="shared" si="15"/>
        <v>2</v>
      </c>
      <c r="M29" s="72">
        <f t="shared" si="15"/>
        <v>2</v>
      </c>
      <c r="N29" s="72">
        <f t="shared" si="15"/>
        <v>2</v>
      </c>
      <c r="O29" s="72">
        <f t="shared" si="15"/>
        <v>2</v>
      </c>
      <c r="P29" s="72">
        <f t="shared" si="15"/>
        <v>2</v>
      </c>
      <c r="Q29" s="72">
        <f t="shared" si="15"/>
        <v>2</v>
      </c>
      <c r="R29" s="72">
        <f t="shared" si="15"/>
        <v>2</v>
      </c>
      <c r="S29" s="72">
        <f t="shared" si="15"/>
        <v>2</v>
      </c>
      <c r="T29" s="72">
        <f t="shared" si="15"/>
        <v>2</v>
      </c>
      <c r="U29" s="72">
        <f t="shared" si="15"/>
        <v>2</v>
      </c>
      <c r="V29" s="72">
        <f t="shared" si="15"/>
        <v>2</v>
      </c>
      <c r="W29" s="72">
        <f t="shared" si="15"/>
        <v>2</v>
      </c>
      <c r="X29" s="72">
        <f t="shared" si="15"/>
        <v>2</v>
      </c>
      <c r="Y29" s="72">
        <f t="shared" si="15"/>
        <v>2</v>
      </c>
      <c r="Z29" s="72">
        <f t="shared" si="15"/>
        <v>2</v>
      </c>
      <c r="AA29" s="72">
        <f t="shared" si="15"/>
        <v>2</v>
      </c>
      <c r="AB29" s="72">
        <f t="shared" si="15"/>
        <v>2</v>
      </c>
      <c r="AC29" s="72">
        <f t="shared" si="15"/>
        <v>2</v>
      </c>
      <c r="AD29" s="72">
        <f t="shared" si="15"/>
        <v>2</v>
      </c>
      <c r="AE29" s="72">
        <f t="shared" si="15"/>
        <v>2</v>
      </c>
      <c r="AF29" s="75">
        <f t="shared" si="15"/>
        <v>2</v>
      </c>
      <c r="AG29" s="75"/>
      <c r="AH29" s="72"/>
      <c r="AI29" s="63"/>
    </row>
    <row r="30" spans="1:44" ht="28.5">
      <c r="A30" s="309"/>
      <c r="B30" s="72">
        <f t="shared" ref="B30:AE30" si="16">COUNTIF(B3:B24,"E")</f>
        <v>0</v>
      </c>
      <c r="C30" s="72">
        <f t="shared" si="16"/>
        <v>0</v>
      </c>
      <c r="D30" s="72">
        <f t="shared" si="16"/>
        <v>0</v>
      </c>
      <c r="E30" s="72">
        <f t="shared" si="16"/>
        <v>0</v>
      </c>
      <c r="F30" s="72">
        <f t="shared" si="16"/>
        <v>0</v>
      </c>
      <c r="G30" s="72">
        <f t="shared" si="16"/>
        <v>0</v>
      </c>
      <c r="H30" s="72">
        <f t="shared" si="16"/>
        <v>0</v>
      </c>
      <c r="I30" s="72">
        <f t="shared" si="16"/>
        <v>0</v>
      </c>
      <c r="J30" s="72">
        <f t="shared" si="16"/>
        <v>0</v>
      </c>
      <c r="K30" s="72">
        <f t="shared" si="16"/>
        <v>0</v>
      </c>
      <c r="L30" s="72">
        <f t="shared" si="16"/>
        <v>0</v>
      </c>
      <c r="M30" s="72">
        <f t="shared" si="16"/>
        <v>0</v>
      </c>
      <c r="N30" s="72">
        <f t="shared" si="16"/>
        <v>0</v>
      </c>
      <c r="O30" s="72">
        <f t="shared" si="16"/>
        <v>0</v>
      </c>
      <c r="P30" s="72">
        <f t="shared" si="16"/>
        <v>0</v>
      </c>
      <c r="Q30" s="72">
        <f t="shared" si="16"/>
        <v>0</v>
      </c>
      <c r="R30" s="72">
        <f t="shared" si="16"/>
        <v>0</v>
      </c>
      <c r="S30" s="72">
        <f t="shared" si="16"/>
        <v>0</v>
      </c>
      <c r="T30" s="72">
        <f t="shared" si="16"/>
        <v>0</v>
      </c>
      <c r="U30" s="72">
        <f t="shared" si="16"/>
        <v>0</v>
      </c>
      <c r="V30" s="72">
        <f t="shared" si="16"/>
        <v>0</v>
      </c>
      <c r="W30" s="72">
        <f t="shared" si="16"/>
        <v>0</v>
      </c>
      <c r="X30" s="72">
        <f t="shared" si="16"/>
        <v>0</v>
      </c>
      <c r="Y30" s="72">
        <f t="shared" si="16"/>
        <v>0</v>
      </c>
      <c r="Z30" s="72">
        <f t="shared" si="16"/>
        <v>0</v>
      </c>
      <c r="AA30" s="72">
        <f t="shared" si="16"/>
        <v>0</v>
      </c>
      <c r="AB30" s="72">
        <f t="shared" si="16"/>
        <v>0</v>
      </c>
      <c r="AC30" s="72">
        <f t="shared" si="16"/>
        <v>0</v>
      </c>
      <c r="AD30" s="72">
        <f t="shared" si="16"/>
        <v>0</v>
      </c>
      <c r="AE30" s="72">
        <f t="shared" si="16"/>
        <v>0</v>
      </c>
      <c r="AF30" s="72">
        <f t="shared" ref="AF30" si="17">COUNTIF(AF3:AF24,"E")</f>
        <v>0</v>
      </c>
      <c r="AG30" s="80"/>
      <c r="AH30" s="77"/>
      <c r="AI30" s="17"/>
    </row>
    <row r="31" spans="1:44" ht="28.5">
      <c r="A31" s="158" t="s">
        <v>168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232"/>
      <c r="AC31" s="232"/>
      <c r="AD31" s="232"/>
      <c r="AE31" s="232"/>
      <c r="AF31" s="232"/>
      <c r="AG31" s="85"/>
      <c r="AH31" s="85"/>
    </row>
    <row r="32" spans="1:44" ht="28.5">
      <c r="A32" s="357" t="s">
        <v>188</v>
      </c>
      <c r="B32" s="357"/>
      <c r="C32" s="357"/>
      <c r="D32" s="357"/>
      <c r="E32" s="357"/>
      <c r="F32" s="357"/>
      <c r="G32" s="357"/>
      <c r="H32" s="357"/>
      <c r="I32" s="62"/>
      <c r="J32" s="62"/>
      <c r="K32" s="62" t="s">
        <v>10</v>
      </c>
      <c r="L32" s="62" t="s">
        <v>11</v>
      </c>
      <c r="M32" s="62" t="s">
        <v>12</v>
      </c>
      <c r="N32" s="62" t="s">
        <v>13</v>
      </c>
      <c r="O32" s="62" t="s">
        <v>14</v>
      </c>
      <c r="P32" s="62" t="s">
        <v>15</v>
      </c>
      <c r="Q32" s="62" t="s">
        <v>16</v>
      </c>
      <c r="R32" s="62" t="s">
        <v>17</v>
      </c>
      <c r="S32" s="62" t="s">
        <v>18</v>
      </c>
      <c r="T32" s="62" t="s">
        <v>19</v>
      </c>
      <c r="U32" s="62" t="s">
        <v>20</v>
      </c>
      <c r="V32" s="62" t="s">
        <v>21</v>
      </c>
      <c r="W32" s="62" t="s">
        <v>65</v>
      </c>
      <c r="X32" s="62" t="s">
        <v>66</v>
      </c>
      <c r="Y32" s="62"/>
      <c r="Z32" s="62"/>
      <c r="AA32" s="62"/>
      <c r="AB32" s="62"/>
      <c r="AC32" s="62"/>
      <c r="AD32" s="62"/>
      <c r="AE32" s="62"/>
      <c r="AF32" s="62"/>
    </row>
    <row r="33" spans="1:32" ht="28.5">
      <c r="A33" s="252" t="s">
        <v>189</v>
      </c>
      <c r="B33" s="158"/>
      <c r="C33" s="158"/>
      <c r="D33" s="158"/>
      <c r="E33" s="158"/>
      <c r="F33" s="158"/>
      <c r="G33" s="158"/>
      <c r="H33" s="158"/>
      <c r="I33" s="62"/>
      <c r="J33" s="62" t="s">
        <v>108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>K33+L33+M33+N33+O33+P33+Q33+R33+S33+T33+U33+V33</f>
        <v>0</v>
      </c>
      <c r="X33" s="62">
        <v>-10</v>
      </c>
      <c r="Y33" s="62"/>
      <c r="Z33" s="62"/>
      <c r="AA33" s="62"/>
      <c r="AB33" s="62"/>
      <c r="AC33" s="62"/>
      <c r="AD33" s="62"/>
      <c r="AE33" s="62"/>
      <c r="AF33" s="62"/>
    </row>
    <row r="34" spans="1:32" ht="28.5">
      <c r="A34" s="252" t="s">
        <v>190</v>
      </c>
      <c r="B34" s="158"/>
      <c r="C34" s="158"/>
      <c r="D34" s="158"/>
      <c r="E34" s="158"/>
      <c r="F34" s="158"/>
      <c r="G34" s="158"/>
      <c r="H34" s="158"/>
      <c r="I34" s="62"/>
      <c r="J34" s="62" t="s">
        <v>175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ref="W34:W40" si="18">K34+L34+M34+N34+O34+P34+Q34+R34+S34+T34+U34+V34</f>
        <v>0</v>
      </c>
      <c r="X34" s="62">
        <v>-10</v>
      </c>
      <c r="Y34" s="62"/>
      <c r="Z34" s="62"/>
      <c r="AA34" s="62"/>
      <c r="AB34" s="62"/>
      <c r="AC34" s="62"/>
      <c r="AD34" s="62"/>
      <c r="AE34" s="62"/>
      <c r="AF34" s="62"/>
    </row>
    <row r="35" spans="1:32" ht="28.5">
      <c r="A35" s="358" t="s">
        <v>191</v>
      </c>
      <c r="B35" s="358"/>
      <c r="C35" s="358"/>
      <c r="D35" s="358"/>
      <c r="E35" s="158"/>
      <c r="F35" s="158"/>
      <c r="G35" s="158"/>
      <c r="H35" s="158"/>
      <c r="I35" s="62"/>
      <c r="J35" s="62" t="s">
        <v>172</v>
      </c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18"/>
        <v>0</v>
      </c>
      <c r="X35" s="62">
        <v>-10</v>
      </c>
      <c r="Y35" s="62" t="s">
        <v>193</v>
      </c>
      <c r="Z35" s="62"/>
      <c r="AA35" s="62"/>
      <c r="AB35" s="62"/>
      <c r="AC35" s="62"/>
      <c r="AD35" s="62"/>
      <c r="AE35" s="62"/>
      <c r="AF35" s="62"/>
    </row>
    <row r="36" spans="1:32" ht="28.5">
      <c r="A36" s="253" t="s">
        <v>192</v>
      </c>
      <c r="B36" s="158"/>
      <c r="C36" s="158"/>
      <c r="D36" s="158"/>
      <c r="E36" s="158"/>
      <c r="F36" s="158"/>
      <c r="G36" s="158"/>
      <c r="H36" s="158"/>
      <c r="I36" s="62"/>
      <c r="J36" s="62" t="s">
        <v>110</v>
      </c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18"/>
        <v>0</v>
      </c>
      <c r="X36" s="62">
        <v>-10</v>
      </c>
      <c r="Y36" s="62"/>
      <c r="Z36" s="62"/>
      <c r="AA36" s="62"/>
      <c r="AB36" s="62"/>
      <c r="AC36" s="62"/>
      <c r="AD36" s="62"/>
      <c r="AE36" s="62"/>
      <c r="AF36" s="62"/>
    </row>
    <row r="37" spans="1:32" ht="28.5">
      <c r="A37" s="218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18"/>
        <v>0</v>
      </c>
      <c r="X37" s="62">
        <v>-10</v>
      </c>
      <c r="Y37" s="62"/>
      <c r="Z37" s="62"/>
      <c r="AA37" s="62"/>
      <c r="AB37" s="62"/>
      <c r="AC37" s="62"/>
      <c r="AD37" s="62"/>
      <c r="AE37" s="62"/>
      <c r="AF37" s="62"/>
    </row>
    <row r="38" spans="1:32" ht="28.5">
      <c r="A38" s="218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18"/>
        <v>0</v>
      </c>
      <c r="X38" s="62">
        <v>-10</v>
      </c>
      <c r="Y38" s="62"/>
      <c r="Z38" s="62"/>
      <c r="AA38" s="62"/>
      <c r="AB38" s="62"/>
      <c r="AC38" s="62"/>
      <c r="AD38" s="62"/>
      <c r="AE38" s="62"/>
      <c r="AF38" s="62"/>
    </row>
    <row r="39" spans="1:32" ht="28.5">
      <c r="A39" s="218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>
        <f t="shared" si="18"/>
        <v>0</v>
      </c>
      <c r="X39" s="62">
        <v>-10</v>
      </c>
      <c r="Y39" s="62"/>
      <c r="Z39" s="62"/>
      <c r="AA39" s="62"/>
      <c r="AB39" s="62"/>
      <c r="AC39" s="62"/>
      <c r="AD39" s="62"/>
      <c r="AE39" s="62"/>
      <c r="AF39" s="62"/>
    </row>
    <row r="40" spans="1:32" ht="28.5">
      <c r="A40" s="218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>
        <f t="shared" si="18"/>
        <v>0</v>
      </c>
      <c r="X40" s="62">
        <v>-10</v>
      </c>
      <c r="Y40" s="62"/>
      <c r="Z40" s="62"/>
      <c r="AA40" s="62"/>
      <c r="AB40" s="62"/>
      <c r="AC40" s="62"/>
      <c r="AD40" s="62"/>
      <c r="AE40" s="62"/>
      <c r="AF40" s="62"/>
    </row>
    <row r="41" spans="1:32" ht="28.5">
      <c r="A41" s="10"/>
      <c r="J41" s="106"/>
      <c r="U41" s="84"/>
    </row>
    <row r="42" spans="1:32" ht="28.5">
      <c r="A42" s="10"/>
      <c r="J42" s="106"/>
      <c r="U42" s="84"/>
    </row>
  </sheetData>
  <phoneticPr fontId="3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X40"/>
  <sheetViews>
    <sheetView tabSelected="1" topLeftCell="V8" zoomScale="85" zoomScaleNormal="85" workbookViewId="0">
      <selection activeCell="AX18" sqref="AX18"/>
    </sheetView>
  </sheetViews>
  <sheetFormatPr defaultRowHeight="14.25"/>
  <sheetData>
    <row r="1" spans="1:47" ht="28.5">
      <c r="A1" s="232"/>
      <c r="B1" s="114"/>
      <c r="C1" s="310"/>
      <c r="D1" s="310"/>
      <c r="E1" s="232"/>
      <c r="F1" s="310"/>
      <c r="G1" s="114"/>
      <c r="H1" s="310"/>
      <c r="I1" s="310"/>
      <c r="J1" s="310" t="s">
        <v>337</v>
      </c>
      <c r="K1" s="310"/>
      <c r="L1" s="310"/>
      <c r="M1" s="310"/>
      <c r="N1" s="310" t="s">
        <v>193</v>
      </c>
      <c r="O1" s="310"/>
      <c r="P1" s="310"/>
      <c r="Q1" s="356" t="s">
        <v>72</v>
      </c>
      <c r="R1" s="356"/>
      <c r="S1" s="234"/>
      <c r="T1" s="310"/>
      <c r="U1" s="310"/>
      <c r="V1" s="234"/>
      <c r="W1" s="310"/>
      <c r="X1" s="310"/>
      <c r="Y1" s="310"/>
      <c r="Z1" s="310"/>
      <c r="AA1" s="310"/>
      <c r="AB1" s="310"/>
      <c r="AC1" s="310"/>
      <c r="AD1" s="114"/>
      <c r="AE1" s="310"/>
      <c r="AF1" s="217"/>
      <c r="AG1" s="5"/>
      <c r="AH1" s="6"/>
      <c r="AI1" s="9"/>
    </row>
    <row r="2" spans="1:47" ht="57">
      <c r="A2" s="232" t="s">
        <v>0</v>
      </c>
      <c r="B2" s="310">
        <v>1</v>
      </c>
      <c r="C2" s="310">
        <v>2</v>
      </c>
      <c r="D2" s="310">
        <v>3</v>
      </c>
      <c r="E2" s="232">
        <v>4</v>
      </c>
      <c r="F2" s="310">
        <v>5</v>
      </c>
      <c r="G2" s="310">
        <v>6</v>
      </c>
      <c r="H2" s="310">
        <v>7</v>
      </c>
      <c r="I2" s="310">
        <v>8</v>
      </c>
      <c r="J2" s="310">
        <v>9</v>
      </c>
      <c r="K2" s="310">
        <v>10</v>
      </c>
      <c r="L2" s="310">
        <v>11</v>
      </c>
      <c r="M2" s="310">
        <v>12</v>
      </c>
      <c r="N2" s="310">
        <v>13</v>
      </c>
      <c r="O2" s="310">
        <v>14</v>
      </c>
      <c r="P2" s="310">
        <v>15</v>
      </c>
      <c r="Q2" s="310">
        <v>16</v>
      </c>
      <c r="R2" s="310">
        <v>17</v>
      </c>
      <c r="S2" s="310">
        <v>18</v>
      </c>
      <c r="T2" s="310">
        <v>19</v>
      </c>
      <c r="U2" s="310">
        <v>20</v>
      </c>
      <c r="V2" s="310">
        <v>21</v>
      </c>
      <c r="W2" s="310">
        <v>22</v>
      </c>
      <c r="X2" s="310">
        <v>23</v>
      </c>
      <c r="Y2" s="310">
        <v>24</v>
      </c>
      <c r="Z2" s="310">
        <v>25</v>
      </c>
      <c r="AA2" s="113">
        <v>26</v>
      </c>
      <c r="AB2" s="113">
        <v>27</v>
      </c>
      <c r="AC2" s="310">
        <v>28</v>
      </c>
      <c r="AD2" s="310">
        <v>29</v>
      </c>
      <c r="AE2" s="310">
        <v>30</v>
      </c>
      <c r="AF2" s="16">
        <v>31</v>
      </c>
      <c r="AG2" s="347" t="s">
        <v>1</v>
      </c>
      <c r="AH2" s="349" t="s">
        <v>2</v>
      </c>
      <c r="AI2" s="344" t="s">
        <v>59</v>
      </c>
      <c r="AR2" s="351" t="s">
        <v>44</v>
      </c>
      <c r="AS2" s="353" t="s">
        <v>45</v>
      </c>
      <c r="AT2" s="339" t="s">
        <v>114</v>
      </c>
      <c r="AU2" s="341" t="s">
        <v>176</v>
      </c>
    </row>
    <row r="3" spans="1:47" ht="28.5">
      <c r="A3" s="232" t="s">
        <v>3</v>
      </c>
      <c r="B3" s="154" t="s">
        <v>173</v>
      </c>
      <c r="C3" s="154" t="s">
        <v>111</v>
      </c>
      <c r="D3" s="62" t="s">
        <v>112</v>
      </c>
      <c r="E3" s="62" t="s">
        <v>113</v>
      </c>
      <c r="F3" s="62" t="s">
        <v>114</v>
      </c>
      <c r="G3" s="62" t="s">
        <v>113</v>
      </c>
      <c r="H3" s="113" t="s">
        <v>115</v>
      </c>
      <c r="I3" s="154" t="s">
        <v>173</v>
      </c>
      <c r="J3" s="154" t="s">
        <v>111</v>
      </c>
      <c r="K3" s="62" t="s">
        <v>112</v>
      </c>
      <c r="L3" s="62" t="s">
        <v>113</v>
      </c>
      <c r="M3" s="62" t="s">
        <v>114</v>
      </c>
      <c r="N3" s="62" t="s">
        <v>113</v>
      </c>
      <c r="O3" s="113" t="s">
        <v>115</v>
      </c>
      <c r="P3" s="154" t="s">
        <v>173</v>
      </c>
      <c r="Q3" s="154" t="s">
        <v>111</v>
      </c>
      <c r="R3" s="62" t="s">
        <v>112</v>
      </c>
      <c r="S3" s="62" t="s">
        <v>113</v>
      </c>
      <c r="T3" s="62" t="s">
        <v>114</v>
      </c>
      <c r="U3" s="62" t="s">
        <v>113</v>
      </c>
      <c r="V3" s="113" t="s">
        <v>115</v>
      </c>
      <c r="W3" s="154" t="s">
        <v>173</v>
      </c>
      <c r="X3" s="154" t="s">
        <v>111</v>
      </c>
      <c r="Y3" s="62" t="s">
        <v>112</v>
      </c>
      <c r="Z3" s="62" t="s">
        <v>113</v>
      </c>
      <c r="AA3" s="62" t="s">
        <v>114</v>
      </c>
      <c r="AB3" s="62" t="s">
        <v>113</v>
      </c>
      <c r="AC3" s="113" t="s">
        <v>115</v>
      </c>
      <c r="AD3" s="154" t="s">
        <v>173</v>
      </c>
      <c r="AE3" s="154" t="s">
        <v>111</v>
      </c>
      <c r="AF3" s="62" t="s">
        <v>112</v>
      </c>
      <c r="AG3" s="348"/>
      <c r="AH3" s="350"/>
      <c r="AI3" s="345"/>
      <c r="AJ3" s="19" t="s">
        <v>4</v>
      </c>
      <c r="AK3" s="20" t="s">
        <v>60</v>
      </c>
      <c r="AL3" s="20" t="s">
        <v>187</v>
      </c>
      <c r="AM3" s="20" t="s">
        <v>61</v>
      </c>
      <c r="AN3" s="20" t="s">
        <v>62</v>
      </c>
      <c r="AO3" s="21" t="s">
        <v>63</v>
      </c>
      <c r="AR3" s="352"/>
      <c r="AS3" s="354"/>
      <c r="AT3" s="340"/>
      <c r="AU3" s="342"/>
    </row>
    <row r="4" spans="1:47" ht="28.5">
      <c r="A4" s="232" t="s">
        <v>178</v>
      </c>
      <c r="B4" s="113" t="s">
        <v>44</v>
      </c>
      <c r="C4" s="113" t="s">
        <v>44</v>
      </c>
      <c r="D4" s="113" t="s">
        <v>176</v>
      </c>
      <c r="E4" s="113" t="s">
        <v>45</v>
      </c>
      <c r="F4" s="113" t="s">
        <v>45</v>
      </c>
      <c r="G4" s="113" t="s">
        <v>44</v>
      </c>
      <c r="H4" s="113" t="s">
        <v>44</v>
      </c>
      <c r="I4" s="113" t="s">
        <v>44</v>
      </c>
      <c r="J4" s="113" t="s">
        <v>197</v>
      </c>
      <c r="K4" s="117" t="s">
        <v>197</v>
      </c>
      <c r="L4" s="113" t="s">
        <v>45</v>
      </c>
      <c r="M4" s="113" t="s">
        <v>44</v>
      </c>
      <c r="N4" s="113" t="s">
        <v>44</v>
      </c>
      <c r="O4" s="113" t="s">
        <v>44</v>
      </c>
      <c r="P4" s="113" t="s">
        <v>114</v>
      </c>
      <c r="Q4" s="113" t="s">
        <v>176</v>
      </c>
      <c r="R4" s="113" t="s">
        <v>45</v>
      </c>
      <c r="S4" s="117" t="s">
        <v>114</v>
      </c>
      <c r="T4" s="113" t="s">
        <v>45</v>
      </c>
      <c r="U4" s="113" t="s">
        <v>44</v>
      </c>
      <c r="V4" s="113" t="s">
        <v>44</v>
      </c>
      <c r="W4" s="113" t="s">
        <v>44</v>
      </c>
      <c r="X4" s="113" t="s">
        <v>44</v>
      </c>
      <c r="Y4" s="113" t="s">
        <v>176</v>
      </c>
      <c r="Z4" s="113" t="s">
        <v>176</v>
      </c>
      <c r="AA4" s="113" t="s">
        <v>114</v>
      </c>
      <c r="AB4" s="113" t="s">
        <v>114</v>
      </c>
      <c r="AC4" s="113" t="s">
        <v>45</v>
      </c>
      <c r="AD4" s="113" t="s">
        <v>45</v>
      </c>
      <c r="AE4" s="113" t="s">
        <v>44</v>
      </c>
      <c r="AF4" s="128" t="s">
        <v>435</v>
      </c>
      <c r="AG4" s="61"/>
      <c r="AH4" s="62"/>
      <c r="AI4" s="159"/>
      <c r="AJ4" s="23">
        <f>COUNTIFS($B$3:$AF$3,"s",B4:AF4,"s*")+COUNTIFS($B$3:$AF$3,"s",B4:AF4,"r*")+COUNTIFS($B$3:$AF$3,"s",B4:AF4,"al*")+COUNTIFS($B$3:$AF$3,"s",B4:AF4,"sch*")</f>
        <v>2</v>
      </c>
      <c r="AK4" s="37">
        <f t="shared" ref="AK4" si="0">COUNTIF(B4:AF4,"A")</f>
        <v>13</v>
      </c>
      <c r="AL4" s="24">
        <f>COUNTIF(C4:AI4,"B")</f>
        <v>0</v>
      </c>
      <c r="AM4" s="37">
        <f t="shared" ref="AM4" si="1">COUNTIF(B4:AF4,"C")</f>
        <v>7</v>
      </c>
      <c r="AN4" s="24">
        <f>COUNTIF(B4:AI4,"E")</f>
        <v>0</v>
      </c>
      <c r="AO4" s="25">
        <f t="shared" ref="AO4" si="2">COUNTIF(B4:AF4,"sh*")+COUNTIF(B4:AF4,"ro*")+COUNTIF(B4:AF4,"al*")+COUNTIF(B4:AF4,"sch*")</f>
        <v>6</v>
      </c>
      <c r="AR4" s="241">
        <f>COUNTIF($B$4:$AI$4,"A")</f>
        <v>13</v>
      </c>
      <c r="AS4" s="218">
        <f>COUNTIF($C$4:$AJ$4,"C")</f>
        <v>7</v>
      </c>
      <c r="AT4" s="218">
        <f>COUNTIF($B$4:$AI$4,"W")</f>
        <v>4</v>
      </c>
      <c r="AU4" s="220">
        <f>COUNTIF($B$4:$AI$4,"RO")</f>
        <v>4</v>
      </c>
    </row>
    <row r="5" spans="1:47" ht="28.5">
      <c r="A5" s="232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128"/>
      <c r="AG5" s="61"/>
      <c r="AH5" s="62"/>
      <c r="AI5" s="121"/>
      <c r="AJ5" s="23"/>
      <c r="AK5" s="40"/>
      <c r="AL5" s="40"/>
      <c r="AM5" s="40"/>
      <c r="AN5" s="41"/>
      <c r="AO5" s="42"/>
      <c r="AR5" s="241"/>
      <c r="AS5" s="219"/>
      <c r="AT5" s="225"/>
      <c r="AU5" s="221"/>
    </row>
    <row r="6" spans="1:47" ht="28.5">
      <c r="A6" s="62" t="s">
        <v>194</v>
      </c>
      <c r="B6" s="314" t="s">
        <v>125</v>
      </c>
      <c r="C6" s="113" t="s">
        <v>45</v>
      </c>
      <c r="D6" s="113" t="s">
        <v>44</v>
      </c>
      <c r="E6" s="113" t="s">
        <v>176</v>
      </c>
      <c r="F6" s="314" t="s">
        <v>125</v>
      </c>
      <c r="G6" s="113" t="s">
        <v>45</v>
      </c>
      <c r="H6" s="113" t="s">
        <v>45</v>
      </c>
      <c r="I6" s="117" t="s">
        <v>44</v>
      </c>
      <c r="J6" s="315" t="s">
        <v>125</v>
      </c>
      <c r="K6" s="113" t="s">
        <v>45</v>
      </c>
      <c r="L6" s="113" t="s">
        <v>176</v>
      </c>
      <c r="M6" s="114" t="s">
        <v>433</v>
      </c>
      <c r="N6" s="314" t="s">
        <v>125</v>
      </c>
      <c r="O6" s="113" t="s">
        <v>45</v>
      </c>
      <c r="P6" s="113" t="s">
        <v>44</v>
      </c>
      <c r="Q6" s="113" t="s">
        <v>44</v>
      </c>
      <c r="R6" s="113" t="s">
        <v>197</v>
      </c>
      <c r="S6" s="117" t="s">
        <v>197</v>
      </c>
      <c r="T6" s="314" t="s">
        <v>125</v>
      </c>
      <c r="U6" s="113" t="s">
        <v>45</v>
      </c>
      <c r="V6" s="113" t="s">
        <v>45</v>
      </c>
      <c r="W6" s="314" t="s">
        <v>125</v>
      </c>
      <c r="X6" s="113" t="s">
        <v>176</v>
      </c>
      <c r="Y6" s="113" t="s">
        <v>45</v>
      </c>
      <c r="Z6" s="113" t="s">
        <v>44</v>
      </c>
      <c r="AA6" s="316" t="s">
        <v>125</v>
      </c>
      <c r="AB6" s="113" t="s">
        <v>45</v>
      </c>
      <c r="AC6" s="113" t="s">
        <v>114</v>
      </c>
      <c r="AD6" s="113" t="s">
        <v>44</v>
      </c>
      <c r="AE6" s="113" t="s">
        <v>176</v>
      </c>
      <c r="AF6" s="113" t="s">
        <v>44</v>
      </c>
      <c r="AG6" s="61"/>
      <c r="AH6" s="62"/>
      <c r="AI6" s="182"/>
      <c r="AJ6" s="23">
        <f>COUNTIFS($B$3:$AF$3,"s",B6:AF6,"s*")+COUNTIFS($B$3:$AF$3,"s",B6:AF6,"r*")+COUNTIFS($B$3:$AF$3,"s",B6:AF6,"al*")+COUNTIFS($B$3:$AF$3,"s",B6:AF6,"sch*")</f>
        <v>5</v>
      </c>
      <c r="AK6" s="45">
        <f>COUNTIF(B6:AF6,"A")</f>
        <v>7</v>
      </c>
      <c r="AL6" s="24">
        <f>COUNTIF(C6:AI6,"B")</f>
        <v>0</v>
      </c>
      <c r="AM6" s="45">
        <f>COUNTIF(B6:AF6,"C")</f>
        <v>9</v>
      </c>
      <c r="AN6" s="24">
        <f>COUNTIF(B6:AI6,"E")</f>
        <v>0</v>
      </c>
      <c r="AO6" s="25">
        <f>COUNTIF(B6:AF6,"sh*")+COUNTIF(B6:AF6,"ro*")+COUNTIF(B6:AF6,"al*")+COUNTIF(B6:AF6,"sch*")</f>
        <v>6</v>
      </c>
      <c r="AR6" s="241">
        <f>COUNTIF($B$6:$AI$6,"A")</f>
        <v>7</v>
      </c>
      <c r="AS6" s="218">
        <f>COUNTIF($C$6:$AJ$6,"C")</f>
        <v>9</v>
      </c>
      <c r="AT6" s="218">
        <f>COUNTIF($B$6:$AI$6,"W")</f>
        <v>1</v>
      </c>
      <c r="AU6" s="220">
        <f>COUNTIF($B$6:$AI$6,"RO")</f>
        <v>4</v>
      </c>
    </row>
    <row r="7" spans="1:47" ht="28.5">
      <c r="A7" s="62" t="s">
        <v>75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128"/>
      <c r="AG7" s="61"/>
      <c r="AH7" s="62"/>
      <c r="AI7" s="114"/>
      <c r="AJ7" s="46"/>
      <c r="AK7" s="47"/>
      <c r="AL7" s="47"/>
      <c r="AM7" s="47"/>
      <c r="AN7" s="48"/>
      <c r="AO7" s="49"/>
      <c r="AR7" s="241"/>
      <c r="AS7" s="219"/>
      <c r="AT7" s="225"/>
      <c r="AU7" s="221"/>
    </row>
    <row r="8" spans="1:47" ht="28.5">
      <c r="A8" s="62" t="s">
        <v>342</v>
      </c>
      <c r="B8" s="113" t="s">
        <v>197</v>
      </c>
      <c r="C8" s="113" t="s">
        <v>45</v>
      </c>
      <c r="D8" s="113" t="s">
        <v>45</v>
      </c>
      <c r="E8" s="113" t="s">
        <v>44</v>
      </c>
      <c r="F8" s="117" t="s">
        <v>48</v>
      </c>
      <c r="G8" s="113" t="s">
        <v>48</v>
      </c>
      <c r="H8" s="117" t="s">
        <v>48</v>
      </c>
      <c r="I8" s="113" t="s">
        <v>176</v>
      </c>
      <c r="J8" s="291" t="s">
        <v>351</v>
      </c>
      <c r="K8" s="291" t="s">
        <v>351</v>
      </c>
      <c r="L8" s="291" t="s">
        <v>351</v>
      </c>
      <c r="M8" s="291" t="s">
        <v>351</v>
      </c>
      <c r="N8" s="291" t="s">
        <v>351</v>
      </c>
      <c r="O8" s="291" t="s">
        <v>351</v>
      </c>
      <c r="P8" s="291" t="s">
        <v>351</v>
      </c>
      <c r="Q8" s="291" t="s">
        <v>351</v>
      </c>
      <c r="R8" s="291" t="s">
        <v>351</v>
      </c>
      <c r="S8" s="292" t="s">
        <v>351</v>
      </c>
      <c r="T8" s="291" t="s">
        <v>351</v>
      </c>
      <c r="U8" s="291" t="s">
        <v>351</v>
      </c>
      <c r="V8" s="291" t="s">
        <v>351</v>
      </c>
      <c r="W8" s="291" t="s">
        <v>351</v>
      </c>
      <c r="X8" s="291" t="s">
        <v>351</v>
      </c>
      <c r="Y8" s="291" t="s">
        <v>351</v>
      </c>
      <c r="Z8" s="291" t="s">
        <v>351</v>
      </c>
      <c r="AA8" s="291" t="s">
        <v>351</v>
      </c>
      <c r="AB8" s="291" t="s">
        <v>351</v>
      </c>
      <c r="AC8" s="291" t="s">
        <v>351</v>
      </c>
      <c r="AD8" s="291" t="s">
        <v>351</v>
      </c>
      <c r="AE8" s="291" t="s">
        <v>351</v>
      </c>
      <c r="AF8" s="293" t="s">
        <v>351</v>
      </c>
      <c r="AG8" s="61"/>
      <c r="AH8" s="62"/>
      <c r="AI8" s="113"/>
      <c r="AJ8" s="23">
        <f>COUNTIFS($B$3:$AF$3,"s",B8:AF8,"s*")+COUNTIFS($B$3:$AF$3,"s",B8:AF8,"r*")+COUNTIFS($B$3:$AF$3,"s",B8:AF8,"al*")+COUNTIFS($B$3:$AF$3,"s",B8:AF8,"sch*")</f>
        <v>2</v>
      </c>
      <c r="AK8" s="45">
        <f>COUNTIF(B8:AF8,"A")</f>
        <v>1</v>
      </c>
      <c r="AL8" s="24">
        <f>COUNTIF(C8:AI8,"B")</f>
        <v>0</v>
      </c>
      <c r="AM8" s="45">
        <f>COUNTIF(B8:AF8,"C")</f>
        <v>2</v>
      </c>
      <c r="AN8" s="24">
        <f>COUNTIF(B8:AI8,"E")</f>
        <v>0</v>
      </c>
      <c r="AO8" s="25">
        <f>COUNTIF(B8:AF8,"sh*")+COUNTIF(B8:AF8,"ro*")+COUNTIF(B8:AF8,"al*")+COUNTIF(B8:AF8,"sch*")</f>
        <v>5</v>
      </c>
      <c r="AR8" s="241">
        <f>COUNTIF($B$8:$AI$8,"A")</f>
        <v>1</v>
      </c>
      <c r="AS8" s="218">
        <f>COUNTIF($C$8:$AJ$8,"C")</f>
        <v>2</v>
      </c>
      <c r="AT8" s="218">
        <f>COUNTIF($B$8:$AI$8,"W")</f>
        <v>0</v>
      </c>
      <c r="AU8" s="220">
        <f>COUNTIF($B$8:$AI$8,"RO")</f>
        <v>1</v>
      </c>
    </row>
    <row r="9" spans="1:47" ht="28.5">
      <c r="A9" s="62" t="s">
        <v>181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128"/>
      <c r="AG9" s="61"/>
      <c r="AH9" s="62"/>
      <c r="AI9" s="114"/>
      <c r="AJ9" s="23"/>
      <c r="AK9" s="45"/>
      <c r="AL9" s="24"/>
      <c r="AM9" s="45"/>
      <c r="AN9" s="24"/>
      <c r="AO9" s="25"/>
      <c r="AR9" s="241"/>
      <c r="AS9" s="219"/>
      <c r="AT9" s="225"/>
      <c r="AU9" s="221"/>
    </row>
    <row r="10" spans="1:47" ht="28.5">
      <c r="A10" s="62" t="s">
        <v>177</v>
      </c>
      <c r="B10" s="113" t="s">
        <v>48</v>
      </c>
      <c r="C10" s="113" t="s">
        <v>48</v>
      </c>
      <c r="D10" s="113" t="s">
        <v>48</v>
      </c>
      <c r="E10" s="113" t="s">
        <v>48</v>
      </c>
      <c r="F10" s="113" t="s">
        <v>48</v>
      </c>
      <c r="G10" s="113" t="s">
        <v>176</v>
      </c>
      <c r="H10" s="117" t="s">
        <v>176</v>
      </c>
      <c r="I10" s="314" t="s">
        <v>125</v>
      </c>
      <c r="J10" s="113" t="s">
        <v>45</v>
      </c>
      <c r="K10" s="314" t="s">
        <v>125</v>
      </c>
      <c r="L10" s="117" t="s">
        <v>45</v>
      </c>
      <c r="M10" s="314" t="s">
        <v>125</v>
      </c>
      <c r="N10" s="113" t="s">
        <v>45</v>
      </c>
      <c r="O10" s="113" t="s">
        <v>44</v>
      </c>
      <c r="P10" s="113" t="s">
        <v>176</v>
      </c>
      <c r="Q10" s="117" t="s">
        <v>45</v>
      </c>
      <c r="R10" s="314" t="s">
        <v>125</v>
      </c>
      <c r="S10" s="117" t="s">
        <v>45</v>
      </c>
      <c r="T10" s="113" t="s">
        <v>44</v>
      </c>
      <c r="U10" s="314" t="s">
        <v>125</v>
      </c>
      <c r="V10" s="113" t="s">
        <v>176</v>
      </c>
      <c r="W10" s="113" t="s">
        <v>436</v>
      </c>
      <c r="X10" s="113" t="s">
        <v>45</v>
      </c>
      <c r="Y10" s="314" t="s">
        <v>125</v>
      </c>
      <c r="Z10" s="123" t="s">
        <v>45</v>
      </c>
      <c r="AA10" s="113" t="s">
        <v>44</v>
      </c>
      <c r="AB10" s="314" t="s">
        <v>125</v>
      </c>
      <c r="AC10" s="113" t="s">
        <v>44</v>
      </c>
      <c r="AD10" s="113" t="s">
        <v>176</v>
      </c>
      <c r="AE10" s="314" t="s">
        <v>125</v>
      </c>
      <c r="AF10" s="113" t="s">
        <v>45</v>
      </c>
      <c r="AG10" s="61"/>
      <c r="AH10" s="62"/>
      <c r="AI10" s="114"/>
      <c r="AJ10" s="23">
        <f>COUNTIFS($B$3:$AF$3,"s",B10:AF10,"s*")+COUNTIFS($B$3:$AF$3,"s",B10:AF10,"r*")+COUNTIFS($B$3:$AF$3,"s",B10:AF10,"al*")+COUNTIFS($B$3:$AF$3,"s",B10:AF10,"sch*")</f>
        <v>6</v>
      </c>
      <c r="AK10" s="45">
        <f>COUNTIF(B10:AF10,"A")</f>
        <v>4</v>
      </c>
      <c r="AL10" s="24">
        <f>COUNTIF(C10:AI10,"B")</f>
        <v>0</v>
      </c>
      <c r="AM10" s="45">
        <f>COUNTIF(B10:AF10,"C")</f>
        <v>8</v>
      </c>
      <c r="AN10" s="24">
        <f>COUNTIF(B10:AI10,"E")</f>
        <v>0</v>
      </c>
      <c r="AO10" s="25">
        <f>COUNTIF(B10:AF10,"sh*")+COUNTIF(B10:AF10,"ro*")+COUNTIF(B10:AF10,"al*")+COUNTIF(B10:AF10,"sch*")</f>
        <v>10</v>
      </c>
      <c r="AR10" s="222">
        <f>COUNTIF($B$10:$AI$10,"A")</f>
        <v>4</v>
      </c>
      <c r="AS10" s="223">
        <f>COUNTIF($C$10:$AJ$10,"C")</f>
        <v>8</v>
      </c>
      <c r="AT10" s="228">
        <f>COUNTIF($B$10:$AI$10,"W")</f>
        <v>0</v>
      </c>
      <c r="AU10" s="224">
        <f>COUNTIF($B$10:$AI$10,"RO")</f>
        <v>5</v>
      </c>
    </row>
    <row r="11" spans="1:47" ht="28.5">
      <c r="A11" s="62" t="s">
        <v>24</v>
      </c>
      <c r="B11" s="113"/>
      <c r="C11" s="113"/>
      <c r="D11" s="113"/>
      <c r="E11" s="113"/>
      <c r="F11" s="113"/>
      <c r="G11" s="113"/>
      <c r="H11" s="113"/>
      <c r="I11" s="115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/>
      <c r="Y11" s="113"/>
      <c r="Z11" s="113"/>
      <c r="AA11" s="113"/>
      <c r="AB11" s="113"/>
      <c r="AC11" s="123"/>
      <c r="AD11" s="113"/>
      <c r="AE11" s="113"/>
      <c r="AF11" s="128"/>
      <c r="AG11" s="61"/>
      <c r="AH11" s="62"/>
      <c r="AI11" s="114"/>
      <c r="AJ11" s="23"/>
      <c r="AK11" s="45"/>
      <c r="AL11" s="24"/>
      <c r="AM11" s="45"/>
      <c r="AN11" s="24"/>
      <c r="AO11" s="25"/>
      <c r="AR11" s="222"/>
      <c r="AS11" s="226"/>
      <c r="AT11" s="229"/>
      <c r="AU11" s="227"/>
    </row>
    <row r="12" spans="1:47" ht="28.5">
      <c r="A12" s="62" t="s">
        <v>185</v>
      </c>
      <c r="B12" s="113" t="s">
        <v>45</v>
      </c>
      <c r="C12" s="314" t="s">
        <v>125</v>
      </c>
      <c r="D12" s="113" t="s">
        <v>45</v>
      </c>
      <c r="E12" s="314" t="s">
        <v>125</v>
      </c>
      <c r="F12" s="113" t="s">
        <v>45</v>
      </c>
      <c r="G12" s="314" t="s">
        <v>125</v>
      </c>
      <c r="H12" s="117" t="s">
        <v>176</v>
      </c>
      <c r="I12" s="117" t="s">
        <v>45</v>
      </c>
      <c r="J12" s="117" t="s">
        <v>44</v>
      </c>
      <c r="K12" s="117" t="s">
        <v>44</v>
      </c>
      <c r="L12" s="113" t="s">
        <v>197</v>
      </c>
      <c r="M12" s="113" t="s">
        <v>197</v>
      </c>
      <c r="N12" s="113" t="s">
        <v>45</v>
      </c>
      <c r="O12" s="314" t="s">
        <v>125</v>
      </c>
      <c r="P12" s="113" t="s">
        <v>45</v>
      </c>
      <c r="Q12" s="314" t="s">
        <v>125</v>
      </c>
      <c r="R12" s="113" t="s">
        <v>44</v>
      </c>
      <c r="S12" s="113" t="s">
        <v>44</v>
      </c>
      <c r="T12" s="113" t="s">
        <v>44</v>
      </c>
      <c r="U12" s="113" t="s">
        <v>45</v>
      </c>
      <c r="V12" s="317" t="s">
        <v>125</v>
      </c>
      <c r="W12" s="113" t="s">
        <v>176</v>
      </c>
      <c r="X12" s="113" t="s">
        <v>45</v>
      </c>
      <c r="Y12" s="113" t="s">
        <v>44</v>
      </c>
      <c r="Z12" s="314" t="s">
        <v>125</v>
      </c>
      <c r="AA12" s="113" t="s">
        <v>45</v>
      </c>
      <c r="AB12" s="113" t="s">
        <v>44</v>
      </c>
      <c r="AC12" s="113" t="s">
        <v>176</v>
      </c>
      <c r="AD12" s="314" t="s">
        <v>125</v>
      </c>
      <c r="AE12" s="113" t="s">
        <v>45</v>
      </c>
      <c r="AF12" s="128" t="s">
        <v>176</v>
      </c>
      <c r="AG12" s="61"/>
      <c r="AH12" s="62"/>
      <c r="AI12" s="114"/>
      <c r="AJ12" s="23">
        <f>COUNTIFS($B$3:$AF$3,"s",B12:AF12,"s*")+COUNTIFS($B$3:$AF$3,"s",B12:AF12,"r*")+COUNTIFS($B$3:$AF$3,"s",B12:AF12,"al*")+COUNTIFS($B$3:$AF$3,"s",B12:AF12,"sch*")</f>
        <v>4</v>
      </c>
      <c r="AK12" s="45">
        <f>COUNTIF(B12:AF12,"A")</f>
        <v>7</v>
      </c>
      <c r="AL12" s="24">
        <f>COUNTIF(C12:AI12,"B")</f>
        <v>0</v>
      </c>
      <c r="AM12" s="45">
        <f>COUNTIF(B12:AF12,"C")</f>
        <v>10</v>
      </c>
      <c r="AN12" s="24">
        <f>COUNTIF(B12:AI12,"E")</f>
        <v>0</v>
      </c>
      <c r="AO12" s="25">
        <f>COUNTIF(B12:AF12,"sh*")+COUNTIF(B12:AF12,"ro*")+COUNTIF(B12:AF12,"al*")+COUNTIF(B12:AF12,"sch*")</f>
        <v>6</v>
      </c>
    </row>
    <row r="13" spans="1:47" ht="28.5">
      <c r="A13" s="62" t="s">
        <v>181</v>
      </c>
      <c r="B13" s="113"/>
      <c r="C13" s="113"/>
      <c r="D13" s="113"/>
      <c r="E13" s="113"/>
      <c r="F13" s="117"/>
      <c r="G13" s="113"/>
      <c r="H13" s="117"/>
      <c r="I13" s="115"/>
      <c r="J13" s="113"/>
      <c r="K13" s="113"/>
      <c r="L13" s="113"/>
      <c r="M13" s="160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23"/>
      <c r="AD13" s="113"/>
      <c r="AE13" s="113"/>
      <c r="AF13" s="128"/>
      <c r="AG13" s="61"/>
      <c r="AH13" s="62"/>
      <c r="AI13" s="114"/>
      <c r="AJ13" s="23"/>
      <c r="AK13" s="45"/>
      <c r="AL13" s="24"/>
      <c r="AM13" s="45"/>
      <c r="AN13" s="24"/>
      <c r="AO13" s="25"/>
    </row>
    <row r="14" spans="1:47" ht="28.5">
      <c r="A14" s="62" t="s">
        <v>438</v>
      </c>
      <c r="B14" s="151"/>
      <c r="C14" s="151"/>
      <c r="D14" s="151"/>
      <c r="E14" s="151"/>
      <c r="F14" s="113" t="s">
        <v>439</v>
      </c>
      <c r="G14" s="113" t="s">
        <v>440</v>
      </c>
      <c r="H14" s="113" t="s">
        <v>440</v>
      </c>
      <c r="I14" s="115" t="s">
        <v>441</v>
      </c>
      <c r="J14" s="113" t="s">
        <v>440</v>
      </c>
      <c r="K14" s="113" t="s">
        <v>442</v>
      </c>
      <c r="L14" s="113" t="s">
        <v>440</v>
      </c>
      <c r="M14" s="113" t="s">
        <v>440</v>
      </c>
      <c r="N14" s="151"/>
      <c r="O14" s="151"/>
      <c r="P14" s="151"/>
      <c r="Q14" s="151"/>
      <c r="R14" s="151"/>
      <c r="S14" s="151"/>
      <c r="T14" s="151"/>
      <c r="U14" s="151"/>
      <c r="V14" s="201"/>
      <c r="W14" s="151"/>
      <c r="X14" s="151"/>
      <c r="Y14" s="151"/>
      <c r="Z14" s="151"/>
      <c r="AA14" s="151"/>
      <c r="AB14" s="151"/>
      <c r="AC14" s="320"/>
      <c r="AD14" s="151"/>
      <c r="AE14" s="151"/>
      <c r="AF14" s="321"/>
      <c r="AG14" s="61"/>
      <c r="AH14" s="62"/>
      <c r="AI14" s="114"/>
      <c r="AJ14" s="23">
        <f t="shared" ref="AJ14" si="3">COUNTIFS($B$3:$AF$3,"s",B14:AF14,"s*")+COUNTIFS($B$3:$AF$3,"s",B14:AF14,"r*")+COUNTIFS($B$3:$AF$3,"s",B14:AF14,"al*")+COUNTIFS($B$3:$AF$3,"s",B14:AF14,"sch*")</f>
        <v>0</v>
      </c>
      <c r="AK14" s="45">
        <f t="shared" ref="AK14" si="4">COUNTIF(B14:AF14,"A")</f>
        <v>5</v>
      </c>
      <c r="AL14" s="24">
        <f t="shared" ref="AL14" si="5">COUNTIF(C14:AI14,"SPM")</f>
        <v>0</v>
      </c>
      <c r="AM14" s="45">
        <f t="shared" ref="AM14" si="6">COUNTIF(B14:AF14,"C")</f>
        <v>1</v>
      </c>
      <c r="AN14" s="24">
        <f t="shared" ref="AN14" si="7">COUNTIF(B14:AI14,"E")</f>
        <v>0</v>
      </c>
      <c r="AO14" s="25">
        <f t="shared" ref="AO14" si="8">COUNTIF(B14:AF14,"sh*")+COUNTIF(B14:AF14,"ro*")+COUNTIF(B14:AF14,"al*")+COUNTIF(B14:AF14,"sch*")</f>
        <v>1</v>
      </c>
    </row>
    <row r="15" spans="1:47" ht="28.5">
      <c r="A15" s="62"/>
      <c r="B15" s="113"/>
      <c r="C15" s="113"/>
      <c r="D15" s="113"/>
      <c r="E15" s="113"/>
      <c r="F15" s="113"/>
      <c r="G15" s="113"/>
      <c r="H15" s="113"/>
      <c r="I15" s="115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6"/>
      <c r="W15" s="113"/>
      <c r="X15" s="113"/>
      <c r="Y15" s="113"/>
      <c r="Z15" s="113"/>
      <c r="AA15" s="113"/>
      <c r="AB15" s="113"/>
      <c r="AC15" s="123"/>
      <c r="AD15" s="113"/>
      <c r="AE15" s="113"/>
      <c r="AF15" s="128"/>
      <c r="AG15" s="61"/>
      <c r="AH15" s="62"/>
      <c r="AI15" s="114"/>
      <c r="AJ15" s="23"/>
      <c r="AK15" s="133"/>
      <c r="AL15" s="133"/>
      <c r="AM15" s="133"/>
      <c r="AN15" s="133"/>
      <c r="AO15" s="133"/>
    </row>
    <row r="16" spans="1:47" ht="28.5">
      <c r="A16" s="62" t="s">
        <v>75</v>
      </c>
      <c r="B16" s="113"/>
      <c r="C16" s="113"/>
      <c r="D16" s="113"/>
      <c r="E16" s="113"/>
      <c r="F16" s="120"/>
      <c r="G16" s="120"/>
      <c r="H16" s="113"/>
      <c r="I16" s="113"/>
      <c r="J16" s="113"/>
      <c r="K16" s="116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28"/>
      <c r="AG16" s="61"/>
      <c r="AH16" s="62"/>
      <c r="AI16" s="310"/>
      <c r="AJ16" s="28"/>
      <c r="AK16" s="29"/>
      <c r="AL16" s="29"/>
      <c r="AM16" s="29"/>
      <c r="AN16" s="30"/>
      <c r="AO16" s="31"/>
    </row>
    <row r="17" spans="1:50" ht="30">
      <c r="A17" s="62" t="s">
        <v>419</v>
      </c>
      <c r="B17" s="261" t="s">
        <v>44</v>
      </c>
      <c r="C17" s="259" t="s">
        <v>434</v>
      </c>
      <c r="D17" s="318" t="s">
        <v>125</v>
      </c>
      <c r="E17" s="261" t="s">
        <v>45</v>
      </c>
      <c r="F17" s="313" t="s">
        <v>176</v>
      </c>
      <c r="G17" s="313" t="s">
        <v>176</v>
      </c>
      <c r="H17" s="319" t="s">
        <v>125</v>
      </c>
      <c r="I17" s="235" t="s">
        <v>45</v>
      </c>
      <c r="J17" s="261" t="s">
        <v>45</v>
      </c>
      <c r="K17" s="117" t="s">
        <v>45</v>
      </c>
      <c r="L17" s="314" t="s">
        <v>125</v>
      </c>
      <c r="M17" s="312" t="s">
        <v>176</v>
      </c>
      <c r="N17" s="312" t="s">
        <v>44</v>
      </c>
      <c r="O17" s="261" t="s">
        <v>45</v>
      </c>
      <c r="P17" s="314" t="s">
        <v>125</v>
      </c>
      <c r="Q17" s="113" t="s">
        <v>45</v>
      </c>
      <c r="R17" s="113" t="s">
        <v>45</v>
      </c>
      <c r="S17" s="317" t="s">
        <v>125</v>
      </c>
      <c r="T17" s="113" t="s">
        <v>45</v>
      </c>
      <c r="U17" s="113" t="s">
        <v>437</v>
      </c>
      <c r="V17" s="261" t="s">
        <v>45</v>
      </c>
      <c r="W17" s="113" t="s">
        <v>44</v>
      </c>
      <c r="X17" s="317" t="s">
        <v>125</v>
      </c>
      <c r="Y17" s="113" t="s">
        <v>45</v>
      </c>
      <c r="Z17" s="113" t="s">
        <v>44</v>
      </c>
      <c r="AA17" s="113" t="s">
        <v>197</v>
      </c>
      <c r="AB17" s="215" t="s">
        <v>197</v>
      </c>
      <c r="AC17" s="314" t="s">
        <v>125</v>
      </c>
      <c r="AD17" s="113" t="s">
        <v>45</v>
      </c>
      <c r="AE17" s="113" t="s">
        <v>44</v>
      </c>
      <c r="AF17" s="314" t="s">
        <v>125</v>
      </c>
      <c r="AG17" s="61"/>
      <c r="AH17" s="62"/>
      <c r="AI17" s="121"/>
      <c r="AJ17" s="23">
        <f>COUNTIFS($B$3:$AF$3,"s",B17:AF17,"s*")+COUNTIFS($B$3:$AF$3,"s",B17:AF17,"r*")+COUNTIFS($B$3:$AF$3,"s",B17:AF17,"al*")+COUNTIFS($B$3:$AF$3,"s",B17:AF17,"sch*")</f>
        <v>2</v>
      </c>
      <c r="AK17" s="24">
        <f t="shared" ref="AK17" si="9">COUNTIF(B17:AF17,"A")</f>
        <v>5</v>
      </c>
      <c r="AL17" s="24">
        <f>COUNTIF(C17:AI17,"B")</f>
        <v>0</v>
      </c>
      <c r="AM17" s="24">
        <f t="shared" ref="AM17" si="10">COUNTIF(B17:AF17,"C")</f>
        <v>11</v>
      </c>
      <c r="AN17" s="24">
        <f>COUNTIF(B17:AI17,"E")</f>
        <v>0</v>
      </c>
      <c r="AO17" s="25">
        <f t="shared" ref="AO17" si="11">COUNTIF(B17:AF17,"sh*")+COUNTIF(B17:AF17,"ro*")+COUNTIF(B17:AF17,"al*")+COUNTIF(B17:AF17,"sch*")</f>
        <v>6</v>
      </c>
    </row>
    <row r="18" spans="1:50" ht="28.5">
      <c r="A18" s="62" t="s">
        <v>24</v>
      </c>
      <c r="B18" s="113"/>
      <c r="C18" s="113"/>
      <c r="D18" s="199"/>
      <c r="E18" s="113"/>
      <c r="F18" s="113"/>
      <c r="G18" s="120"/>
      <c r="H18" s="117"/>
      <c r="I18" s="230"/>
      <c r="J18" s="117"/>
      <c r="K18" s="117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28"/>
      <c r="AG18" s="61"/>
      <c r="AH18" s="62"/>
      <c r="AI18" s="310"/>
      <c r="AJ18" s="28"/>
      <c r="AK18" s="29"/>
      <c r="AL18" s="29"/>
      <c r="AM18" s="29"/>
      <c r="AN18" s="30"/>
      <c r="AO18" s="31"/>
      <c r="AX18" s="11"/>
    </row>
    <row r="19" spans="1:50" ht="28.5">
      <c r="A19" s="62" t="s">
        <v>174</v>
      </c>
      <c r="B19" s="113" t="s">
        <v>45</v>
      </c>
      <c r="C19" s="114" t="s">
        <v>25</v>
      </c>
      <c r="D19" s="113" t="s">
        <v>44</v>
      </c>
      <c r="E19" s="113" t="s">
        <v>44</v>
      </c>
      <c r="F19" s="113" t="s">
        <v>44</v>
      </c>
      <c r="G19" s="113" t="s">
        <v>45</v>
      </c>
      <c r="H19" s="116" t="s">
        <v>45</v>
      </c>
      <c r="I19" s="235" t="s">
        <v>46</v>
      </c>
      <c r="J19" s="114" t="s">
        <v>25</v>
      </c>
      <c r="K19" s="116" t="s">
        <v>44</v>
      </c>
      <c r="L19" s="113" t="s">
        <v>44</v>
      </c>
      <c r="M19" s="113" t="s">
        <v>46</v>
      </c>
      <c r="N19" s="113" t="s">
        <v>46</v>
      </c>
      <c r="O19" s="114" t="s">
        <v>25</v>
      </c>
      <c r="P19" s="114" t="s">
        <v>25</v>
      </c>
      <c r="Q19" s="116" t="s">
        <v>44</v>
      </c>
      <c r="R19" s="116" t="s">
        <v>44</v>
      </c>
      <c r="S19" s="116" t="s">
        <v>46</v>
      </c>
      <c r="T19" s="114" t="s">
        <v>25</v>
      </c>
      <c r="U19" s="116" t="s">
        <v>46</v>
      </c>
      <c r="V19" s="116" t="s">
        <v>46</v>
      </c>
      <c r="W19" s="116" t="s">
        <v>45</v>
      </c>
      <c r="X19" s="116" t="s">
        <v>45</v>
      </c>
      <c r="Y19" s="116" t="s">
        <v>45</v>
      </c>
      <c r="Z19" s="113" t="s">
        <v>46</v>
      </c>
      <c r="AA19" s="116" t="s">
        <v>46</v>
      </c>
      <c r="AB19" s="114" t="s">
        <v>25</v>
      </c>
      <c r="AC19" s="114" t="s">
        <v>25</v>
      </c>
      <c r="AD19" s="113" t="s">
        <v>46</v>
      </c>
      <c r="AE19" s="117" t="s">
        <v>46</v>
      </c>
      <c r="AF19" s="117" t="s">
        <v>45</v>
      </c>
      <c r="AG19" s="61"/>
      <c r="AH19" s="62"/>
      <c r="AI19" s="310"/>
      <c r="AJ19" s="64"/>
      <c r="AK19" s="65"/>
      <c r="AL19" s="65"/>
      <c r="AM19" s="65"/>
      <c r="AN19" s="66"/>
      <c r="AO19" s="132"/>
    </row>
    <row r="20" spans="1:50" ht="28.5">
      <c r="A20" s="113" t="s">
        <v>8</v>
      </c>
      <c r="B20" s="113"/>
      <c r="C20" s="113"/>
      <c r="D20" s="113"/>
      <c r="E20" s="113"/>
      <c r="F20" s="113"/>
      <c r="G20" s="113"/>
      <c r="H20" s="117"/>
      <c r="I20" s="230"/>
      <c r="J20" s="117"/>
      <c r="K20" s="117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28"/>
      <c r="AG20" s="61"/>
      <c r="AH20" s="62"/>
      <c r="AI20" s="113"/>
      <c r="AJ20" s="46"/>
      <c r="AK20" s="47"/>
      <c r="AL20" s="47"/>
      <c r="AM20" s="47"/>
      <c r="AN20" s="48"/>
      <c r="AO20" s="49"/>
      <c r="AP20" s="55"/>
      <c r="AQ20" s="55"/>
      <c r="AR20" s="55"/>
    </row>
    <row r="21" spans="1:50" ht="28.5">
      <c r="A21" s="308" t="s">
        <v>339</v>
      </c>
      <c r="B21" s="113" t="s">
        <v>46</v>
      </c>
      <c r="C21" s="113" t="s">
        <v>46</v>
      </c>
      <c r="D21" s="113" t="s">
        <v>46</v>
      </c>
      <c r="E21" s="113" t="s">
        <v>46</v>
      </c>
      <c r="F21" s="113" t="s">
        <v>46</v>
      </c>
      <c r="G21" s="113" t="s">
        <v>46</v>
      </c>
      <c r="H21" s="113" t="s">
        <v>46</v>
      </c>
      <c r="I21" s="118" t="s">
        <v>25</v>
      </c>
      <c r="J21" s="116" t="s">
        <v>46</v>
      </c>
      <c r="K21" s="117" t="s">
        <v>46</v>
      </c>
      <c r="L21" s="113" t="s">
        <v>46</v>
      </c>
      <c r="M21" s="117" t="s">
        <v>45</v>
      </c>
      <c r="N21" s="114" t="s">
        <v>25</v>
      </c>
      <c r="O21" s="116" t="s">
        <v>46</v>
      </c>
      <c r="P21" s="116" t="s">
        <v>46</v>
      </c>
      <c r="Q21" s="116" t="s">
        <v>46</v>
      </c>
      <c r="R21" s="116" t="s">
        <v>46</v>
      </c>
      <c r="S21" s="114" t="s">
        <v>25</v>
      </c>
      <c r="T21" s="116" t="s">
        <v>46</v>
      </c>
      <c r="U21" s="116" t="s">
        <v>45</v>
      </c>
      <c r="V21" s="113" t="s">
        <v>45</v>
      </c>
      <c r="W21" s="113" t="s">
        <v>46</v>
      </c>
      <c r="X21" s="113" t="s">
        <v>46</v>
      </c>
      <c r="Y21" s="113" t="s">
        <v>44</v>
      </c>
      <c r="Z21" s="116" t="s">
        <v>45</v>
      </c>
      <c r="AA21" s="114" t="s">
        <v>25</v>
      </c>
      <c r="AB21" s="116" t="s">
        <v>46</v>
      </c>
      <c r="AC21" s="116" t="s">
        <v>46</v>
      </c>
      <c r="AD21" s="116" t="s">
        <v>44</v>
      </c>
      <c r="AE21" s="116" t="s">
        <v>45</v>
      </c>
      <c r="AF21" s="215" t="s">
        <v>46</v>
      </c>
      <c r="AG21" s="61"/>
      <c r="AH21" s="126"/>
      <c r="AI21" s="113"/>
      <c r="AJ21" s="23"/>
      <c r="AK21" s="45"/>
      <c r="AL21" s="24"/>
      <c r="AM21" s="45"/>
      <c r="AN21" s="24"/>
      <c r="AO21" s="25"/>
      <c r="AP21" s="55"/>
      <c r="AQ21" s="55"/>
      <c r="AR21" s="55"/>
    </row>
    <row r="22" spans="1:50" ht="28.5">
      <c r="A22" s="113" t="s">
        <v>167</v>
      </c>
      <c r="B22" s="113"/>
      <c r="C22" s="113"/>
      <c r="D22" s="113"/>
      <c r="E22" s="113"/>
      <c r="F22" s="113"/>
      <c r="G22" s="113"/>
      <c r="H22" s="113"/>
      <c r="I22" s="115"/>
      <c r="J22" s="113"/>
      <c r="K22" s="113"/>
      <c r="L22" s="113"/>
      <c r="M22" s="113"/>
      <c r="N22" s="199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28"/>
      <c r="AG22" s="61"/>
      <c r="AH22" s="62"/>
      <c r="AI22" s="113"/>
      <c r="AJ22" s="50"/>
      <c r="AK22" s="51"/>
      <c r="AL22" s="51"/>
      <c r="AM22" s="51"/>
      <c r="AN22" s="52"/>
      <c r="AO22" s="53"/>
      <c r="AP22" s="55"/>
      <c r="AQ22" s="55"/>
      <c r="AR22" s="55"/>
    </row>
    <row r="23" spans="1:50" ht="28.5">
      <c r="A23" s="113"/>
      <c r="B23" s="113"/>
      <c r="C23" s="113" t="s">
        <v>226</v>
      </c>
      <c r="D23" s="113" t="s">
        <v>226</v>
      </c>
      <c r="E23" s="113"/>
      <c r="F23" s="113"/>
      <c r="G23" s="113"/>
      <c r="H23" s="113"/>
      <c r="I23" s="115"/>
      <c r="J23" s="113"/>
      <c r="K23" s="113"/>
      <c r="L23" s="113" t="s">
        <v>226</v>
      </c>
      <c r="M23" s="113"/>
      <c r="N23" s="199"/>
      <c r="O23" s="113"/>
      <c r="P23" s="113" t="s">
        <v>226</v>
      </c>
      <c r="Q23" s="113"/>
      <c r="R23" s="113"/>
      <c r="S23" s="113" t="s">
        <v>226</v>
      </c>
      <c r="T23" s="113"/>
      <c r="U23" s="113"/>
      <c r="V23" s="113"/>
      <c r="W23" s="113"/>
      <c r="X23" s="113" t="s">
        <v>226</v>
      </c>
      <c r="Y23" s="113" t="s">
        <v>226</v>
      </c>
      <c r="Z23" s="113"/>
      <c r="AA23" s="113"/>
      <c r="AB23" s="113"/>
      <c r="AC23" s="113"/>
      <c r="AD23" s="113"/>
      <c r="AE23" s="113"/>
      <c r="AF23" s="287"/>
      <c r="AG23" s="43"/>
      <c r="AH23" s="44"/>
      <c r="AI23" s="294"/>
      <c r="AJ23" s="295"/>
      <c r="AK23" s="295"/>
      <c r="AL23" s="295"/>
      <c r="AM23" s="295"/>
      <c r="AN23" s="295"/>
      <c r="AO23" s="295"/>
      <c r="AP23" s="55"/>
      <c r="AQ23" s="55"/>
      <c r="AR23" s="55"/>
    </row>
    <row r="24" spans="1:50" ht="28.5">
      <c r="A24" s="309" t="s">
        <v>169</v>
      </c>
      <c r="B24" s="72">
        <f t="shared" ref="B24:AF24" si="12">COUNTIF(B3:B22,"A")</f>
        <v>2</v>
      </c>
      <c r="C24" s="72">
        <f t="shared" si="12"/>
        <v>1</v>
      </c>
      <c r="D24" s="72">
        <f t="shared" si="12"/>
        <v>2</v>
      </c>
      <c r="E24" s="72">
        <f t="shared" si="12"/>
        <v>2</v>
      </c>
      <c r="F24" s="72">
        <f t="shared" si="12"/>
        <v>1</v>
      </c>
      <c r="G24" s="72">
        <f t="shared" si="12"/>
        <v>2</v>
      </c>
      <c r="H24" s="72">
        <f t="shared" si="12"/>
        <v>2</v>
      </c>
      <c r="I24" s="72">
        <f t="shared" si="12"/>
        <v>2</v>
      </c>
      <c r="J24" s="72">
        <f t="shared" si="12"/>
        <v>2</v>
      </c>
      <c r="K24" s="72">
        <f t="shared" si="12"/>
        <v>2</v>
      </c>
      <c r="L24" s="72">
        <f t="shared" si="12"/>
        <v>2</v>
      </c>
      <c r="M24" s="72">
        <f t="shared" si="12"/>
        <v>2</v>
      </c>
      <c r="N24" s="72">
        <f t="shared" si="12"/>
        <v>2</v>
      </c>
      <c r="O24" s="72">
        <f t="shared" si="12"/>
        <v>2</v>
      </c>
      <c r="P24" s="72">
        <f t="shared" si="12"/>
        <v>1</v>
      </c>
      <c r="Q24" s="72">
        <f t="shared" si="12"/>
        <v>2</v>
      </c>
      <c r="R24" s="72">
        <f t="shared" si="12"/>
        <v>2</v>
      </c>
      <c r="S24" s="72">
        <f t="shared" si="12"/>
        <v>1</v>
      </c>
      <c r="T24" s="72">
        <f t="shared" si="12"/>
        <v>2</v>
      </c>
      <c r="U24" s="72">
        <f t="shared" si="12"/>
        <v>1</v>
      </c>
      <c r="V24" s="72">
        <f t="shared" si="12"/>
        <v>1</v>
      </c>
      <c r="W24" s="72">
        <f t="shared" si="12"/>
        <v>2</v>
      </c>
      <c r="X24" s="72">
        <f t="shared" si="12"/>
        <v>1</v>
      </c>
      <c r="Y24" s="72">
        <f t="shared" si="12"/>
        <v>2</v>
      </c>
      <c r="Z24" s="72">
        <f t="shared" si="12"/>
        <v>2</v>
      </c>
      <c r="AA24" s="72">
        <f t="shared" si="12"/>
        <v>1</v>
      </c>
      <c r="AB24" s="72">
        <f t="shared" si="12"/>
        <v>1</v>
      </c>
      <c r="AC24" s="72">
        <f t="shared" si="12"/>
        <v>1</v>
      </c>
      <c r="AD24" s="72">
        <f t="shared" si="12"/>
        <v>2</v>
      </c>
      <c r="AE24" s="72">
        <f t="shared" si="12"/>
        <v>2</v>
      </c>
      <c r="AF24" s="111">
        <f t="shared" si="12"/>
        <v>1</v>
      </c>
      <c r="AG24" s="111"/>
      <c r="AH24" s="69"/>
      <c r="AI24" s="35"/>
    </row>
    <row r="25" spans="1:50" ht="28.5">
      <c r="A25" s="309" t="s">
        <v>170</v>
      </c>
      <c r="B25" s="72">
        <f t="shared" ref="B25:AF25" si="13">COUNTIF(B3:B22,"B")</f>
        <v>1</v>
      </c>
      <c r="C25" s="72">
        <f t="shared" si="13"/>
        <v>1</v>
      </c>
      <c r="D25" s="72">
        <f t="shared" si="13"/>
        <v>1</v>
      </c>
      <c r="E25" s="72">
        <f t="shared" si="13"/>
        <v>1</v>
      </c>
      <c r="F25" s="72">
        <f t="shared" si="13"/>
        <v>1</v>
      </c>
      <c r="G25" s="72">
        <f t="shared" si="13"/>
        <v>1</v>
      </c>
      <c r="H25" s="72">
        <f t="shared" si="13"/>
        <v>1</v>
      </c>
      <c r="I25" s="72">
        <f t="shared" si="13"/>
        <v>1</v>
      </c>
      <c r="J25" s="72">
        <f t="shared" si="13"/>
        <v>1</v>
      </c>
      <c r="K25" s="72">
        <f t="shared" si="13"/>
        <v>1</v>
      </c>
      <c r="L25" s="72">
        <f t="shared" si="13"/>
        <v>1</v>
      </c>
      <c r="M25" s="72">
        <f t="shared" si="13"/>
        <v>1</v>
      </c>
      <c r="N25" s="72">
        <f t="shared" si="13"/>
        <v>1</v>
      </c>
      <c r="O25" s="72">
        <f t="shared" si="13"/>
        <v>1</v>
      </c>
      <c r="P25" s="72">
        <f t="shared" si="13"/>
        <v>1</v>
      </c>
      <c r="Q25" s="72">
        <f t="shared" si="13"/>
        <v>1</v>
      </c>
      <c r="R25" s="72">
        <f t="shared" si="13"/>
        <v>1</v>
      </c>
      <c r="S25" s="72">
        <f t="shared" si="13"/>
        <v>1</v>
      </c>
      <c r="T25" s="72">
        <f t="shared" si="13"/>
        <v>1</v>
      </c>
      <c r="U25" s="72">
        <f t="shared" si="13"/>
        <v>1</v>
      </c>
      <c r="V25" s="72">
        <f t="shared" si="13"/>
        <v>1</v>
      </c>
      <c r="W25" s="72">
        <f t="shared" si="13"/>
        <v>1</v>
      </c>
      <c r="X25" s="72">
        <f t="shared" si="13"/>
        <v>1</v>
      </c>
      <c r="Y25" s="72">
        <f t="shared" si="13"/>
        <v>0</v>
      </c>
      <c r="Z25" s="72">
        <f t="shared" si="13"/>
        <v>1</v>
      </c>
      <c r="AA25" s="72">
        <f t="shared" si="13"/>
        <v>1</v>
      </c>
      <c r="AB25" s="72">
        <f t="shared" si="13"/>
        <v>1</v>
      </c>
      <c r="AC25" s="72">
        <f t="shared" si="13"/>
        <v>1</v>
      </c>
      <c r="AD25" s="72">
        <f t="shared" si="13"/>
        <v>1</v>
      </c>
      <c r="AE25" s="72">
        <f t="shared" si="13"/>
        <v>1</v>
      </c>
      <c r="AF25" s="75">
        <f t="shared" si="13"/>
        <v>1</v>
      </c>
      <c r="AG25" s="75"/>
      <c r="AH25" s="72"/>
      <c r="AI25" s="63"/>
    </row>
    <row r="26" spans="1:50" ht="28.5">
      <c r="A26" s="309" t="s">
        <v>171</v>
      </c>
      <c r="B26" s="72">
        <f t="shared" ref="B26:AF26" si="14">COUNTIF(B4:B22,"SPM")</f>
        <v>0</v>
      </c>
      <c r="C26" s="72">
        <f t="shared" si="14"/>
        <v>0</v>
      </c>
      <c r="D26" s="72">
        <f t="shared" si="14"/>
        <v>0</v>
      </c>
      <c r="E26" s="72">
        <f t="shared" si="14"/>
        <v>0</v>
      </c>
      <c r="F26" s="72">
        <f t="shared" si="14"/>
        <v>0</v>
      </c>
      <c r="G26" s="72">
        <f t="shared" si="14"/>
        <v>0</v>
      </c>
      <c r="H26" s="72">
        <f t="shared" si="14"/>
        <v>0</v>
      </c>
      <c r="I26" s="72">
        <f t="shared" si="14"/>
        <v>0</v>
      </c>
      <c r="J26" s="72">
        <f t="shared" si="14"/>
        <v>0</v>
      </c>
      <c r="K26" s="72">
        <f t="shared" si="14"/>
        <v>0</v>
      </c>
      <c r="L26" s="72">
        <f t="shared" si="14"/>
        <v>0</v>
      </c>
      <c r="M26" s="72">
        <f t="shared" si="14"/>
        <v>0</v>
      </c>
      <c r="N26" s="72">
        <f t="shared" si="14"/>
        <v>0</v>
      </c>
      <c r="O26" s="72">
        <f t="shared" si="14"/>
        <v>0</v>
      </c>
      <c r="P26" s="72">
        <f t="shared" si="14"/>
        <v>0</v>
      </c>
      <c r="Q26" s="72">
        <f t="shared" si="14"/>
        <v>0</v>
      </c>
      <c r="R26" s="72">
        <f t="shared" si="14"/>
        <v>0</v>
      </c>
      <c r="S26" s="72">
        <f t="shared" si="14"/>
        <v>0</v>
      </c>
      <c r="T26" s="72">
        <f t="shared" si="14"/>
        <v>0</v>
      </c>
      <c r="U26" s="72">
        <f t="shared" si="14"/>
        <v>0</v>
      </c>
      <c r="V26" s="72">
        <f t="shared" si="14"/>
        <v>0</v>
      </c>
      <c r="W26" s="72">
        <f t="shared" si="14"/>
        <v>0</v>
      </c>
      <c r="X26" s="72">
        <f t="shared" si="14"/>
        <v>0</v>
      </c>
      <c r="Y26" s="72">
        <f t="shared" si="14"/>
        <v>0</v>
      </c>
      <c r="Z26" s="72">
        <f t="shared" si="14"/>
        <v>0</v>
      </c>
      <c r="AA26" s="72">
        <f t="shared" si="14"/>
        <v>0</v>
      </c>
      <c r="AB26" s="72">
        <f t="shared" si="14"/>
        <v>0</v>
      </c>
      <c r="AC26" s="72">
        <f t="shared" si="14"/>
        <v>0</v>
      </c>
      <c r="AD26" s="72">
        <f t="shared" si="14"/>
        <v>0</v>
      </c>
      <c r="AE26" s="72">
        <f t="shared" si="14"/>
        <v>0</v>
      </c>
      <c r="AF26" s="75">
        <f t="shared" si="14"/>
        <v>0</v>
      </c>
      <c r="AG26" s="75"/>
      <c r="AH26" s="72"/>
      <c r="AI26" s="63"/>
    </row>
    <row r="27" spans="1:50" ht="28.5">
      <c r="A27" s="309"/>
      <c r="B27" s="72">
        <f t="shared" ref="B27:AF27" si="15">COUNTIF(B2:B22,"C")</f>
        <v>2</v>
      </c>
      <c r="C27" s="72">
        <f t="shared" si="15"/>
        <v>2</v>
      </c>
      <c r="D27" s="72">
        <f t="shared" si="15"/>
        <v>2</v>
      </c>
      <c r="E27" s="72">
        <f t="shared" si="15"/>
        <v>2</v>
      </c>
      <c r="F27" s="72">
        <f t="shared" si="15"/>
        <v>3</v>
      </c>
      <c r="G27" s="72">
        <f t="shared" si="15"/>
        <v>2</v>
      </c>
      <c r="H27" s="72">
        <f t="shared" si="15"/>
        <v>2</v>
      </c>
      <c r="I27" s="72">
        <f t="shared" si="15"/>
        <v>2</v>
      </c>
      <c r="J27" s="72">
        <f t="shared" si="15"/>
        <v>2</v>
      </c>
      <c r="K27" s="72">
        <f t="shared" si="15"/>
        <v>2</v>
      </c>
      <c r="L27" s="72">
        <f t="shared" si="15"/>
        <v>2</v>
      </c>
      <c r="M27" s="72">
        <f t="shared" si="15"/>
        <v>1</v>
      </c>
      <c r="N27" s="72">
        <f t="shared" si="15"/>
        <v>2</v>
      </c>
      <c r="O27" s="72">
        <f t="shared" si="15"/>
        <v>2</v>
      </c>
      <c r="P27" s="72">
        <f t="shared" si="15"/>
        <v>1</v>
      </c>
      <c r="Q27" s="72">
        <f t="shared" si="15"/>
        <v>2</v>
      </c>
      <c r="R27" s="72">
        <f t="shared" si="15"/>
        <v>2</v>
      </c>
      <c r="S27" s="72">
        <f t="shared" si="15"/>
        <v>1</v>
      </c>
      <c r="T27" s="72">
        <f t="shared" si="15"/>
        <v>2</v>
      </c>
      <c r="U27" s="72">
        <f t="shared" si="15"/>
        <v>3</v>
      </c>
      <c r="V27" s="72">
        <f t="shared" si="15"/>
        <v>3</v>
      </c>
      <c r="W27" s="72">
        <f t="shared" si="15"/>
        <v>1</v>
      </c>
      <c r="X27" s="72">
        <f t="shared" si="15"/>
        <v>3</v>
      </c>
      <c r="Y27" s="72">
        <f t="shared" si="15"/>
        <v>3</v>
      </c>
      <c r="Z27" s="72">
        <f t="shared" si="15"/>
        <v>2</v>
      </c>
      <c r="AA27" s="72">
        <f t="shared" si="15"/>
        <v>1</v>
      </c>
      <c r="AB27" s="72">
        <f t="shared" si="15"/>
        <v>1</v>
      </c>
      <c r="AC27" s="72">
        <f t="shared" si="15"/>
        <v>1</v>
      </c>
      <c r="AD27" s="72">
        <f t="shared" si="15"/>
        <v>2</v>
      </c>
      <c r="AE27" s="72">
        <f t="shared" si="15"/>
        <v>2</v>
      </c>
      <c r="AF27" s="75">
        <f t="shared" si="15"/>
        <v>2</v>
      </c>
      <c r="AG27" s="75"/>
      <c r="AH27" s="72"/>
      <c r="AI27" s="63"/>
    </row>
    <row r="28" spans="1:50" ht="28.5">
      <c r="A28" s="309"/>
      <c r="B28" s="72">
        <f t="shared" ref="B28:AF28" si="16">COUNTIF(B3:B22,"E")</f>
        <v>0</v>
      </c>
      <c r="C28" s="72">
        <f t="shared" si="16"/>
        <v>0</v>
      </c>
      <c r="D28" s="72">
        <f t="shared" si="16"/>
        <v>0</v>
      </c>
      <c r="E28" s="72">
        <f t="shared" si="16"/>
        <v>0</v>
      </c>
      <c r="F28" s="72">
        <f t="shared" si="16"/>
        <v>0</v>
      </c>
      <c r="G28" s="72">
        <f t="shared" si="16"/>
        <v>0</v>
      </c>
      <c r="H28" s="72">
        <f t="shared" si="16"/>
        <v>0</v>
      </c>
      <c r="I28" s="72">
        <f t="shared" si="16"/>
        <v>0</v>
      </c>
      <c r="J28" s="72">
        <f t="shared" si="16"/>
        <v>0</v>
      </c>
      <c r="K28" s="72">
        <f t="shared" si="16"/>
        <v>0</v>
      </c>
      <c r="L28" s="72">
        <f t="shared" si="16"/>
        <v>0</v>
      </c>
      <c r="M28" s="72">
        <f t="shared" si="16"/>
        <v>0</v>
      </c>
      <c r="N28" s="72">
        <f t="shared" si="16"/>
        <v>0</v>
      </c>
      <c r="O28" s="72">
        <f t="shared" si="16"/>
        <v>0</v>
      </c>
      <c r="P28" s="72">
        <f t="shared" si="16"/>
        <v>0</v>
      </c>
      <c r="Q28" s="72">
        <f t="shared" si="16"/>
        <v>0</v>
      </c>
      <c r="R28" s="72">
        <f t="shared" si="16"/>
        <v>0</v>
      </c>
      <c r="S28" s="72">
        <f t="shared" si="16"/>
        <v>0</v>
      </c>
      <c r="T28" s="72">
        <f t="shared" si="16"/>
        <v>0</v>
      </c>
      <c r="U28" s="72">
        <f t="shared" si="16"/>
        <v>0</v>
      </c>
      <c r="V28" s="72">
        <f t="shared" si="16"/>
        <v>0</v>
      </c>
      <c r="W28" s="72">
        <f t="shared" si="16"/>
        <v>0</v>
      </c>
      <c r="X28" s="72">
        <f t="shared" si="16"/>
        <v>0</v>
      </c>
      <c r="Y28" s="72">
        <f t="shared" si="16"/>
        <v>0</v>
      </c>
      <c r="Z28" s="72">
        <f t="shared" si="16"/>
        <v>0</v>
      </c>
      <c r="AA28" s="72">
        <f t="shared" si="16"/>
        <v>0</v>
      </c>
      <c r="AB28" s="72">
        <f t="shared" si="16"/>
        <v>0</v>
      </c>
      <c r="AC28" s="72">
        <f t="shared" si="16"/>
        <v>0</v>
      </c>
      <c r="AD28" s="72">
        <f t="shared" si="16"/>
        <v>0</v>
      </c>
      <c r="AE28" s="72">
        <f t="shared" si="16"/>
        <v>0</v>
      </c>
      <c r="AF28" s="72">
        <f t="shared" si="16"/>
        <v>0</v>
      </c>
      <c r="AG28" s="80"/>
      <c r="AH28" s="77"/>
      <c r="AI28" s="17"/>
    </row>
    <row r="29" spans="1:50" ht="28.5">
      <c r="A29" s="158" t="s">
        <v>168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232"/>
      <c r="AC29" s="232"/>
      <c r="AD29" s="232"/>
      <c r="AE29" s="232"/>
      <c r="AF29" s="232"/>
      <c r="AG29" s="85"/>
      <c r="AH29" s="85"/>
    </row>
    <row r="30" spans="1:50" ht="28.5">
      <c r="A30" s="357" t="s">
        <v>188</v>
      </c>
      <c r="B30" s="357"/>
      <c r="C30" s="357"/>
      <c r="D30" s="357"/>
      <c r="E30" s="357"/>
      <c r="F30" s="357"/>
      <c r="G30" s="357"/>
      <c r="H30" s="357"/>
      <c r="I30" s="62"/>
      <c r="J30" s="62"/>
      <c r="K30" s="62" t="s">
        <v>10</v>
      </c>
      <c r="L30" s="62" t="s">
        <v>11</v>
      </c>
      <c r="M30" s="62" t="s">
        <v>12</v>
      </c>
      <c r="N30" s="62" t="s">
        <v>13</v>
      </c>
      <c r="O30" s="62" t="s">
        <v>14</v>
      </c>
      <c r="P30" s="62" t="s">
        <v>15</v>
      </c>
      <c r="Q30" s="62" t="s">
        <v>16</v>
      </c>
      <c r="R30" s="62" t="s">
        <v>17</v>
      </c>
      <c r="S30" s="62" t="s">
        <v>18</v>
      </c>
      <c r="T30" s="62" t="s">
        <v>19</v>
      </c>
      <c r="U30" s="62" t="s">
        <v>20</v>
      </c>
      <c r="V30" s="62" t="s">
        <v>21</v>
      </c>
      <c r="W30" s="62" t="s">
        <v>65</v>
      </c>
      <c r="X30" s="62" t="s">
        <v>66</v>
      </c>
      <c r="Y30" s="62"/>
      <c r="Z30" s="62"/>
      <c r="AA30" s="62"/>
      <c r="AB30" s="62"/>
      <c r="AC30" s="62"/>
      <c r="AD30" s="62"/>
      <c r="AE30" s="62"/>
      <c r="AF30" s="62"/>
    </row>
    <row r="31" spans="1:50" ht="28.5">
      <c r="A31" s="252" t="s">
        <v>189</v>
      </c>
      <c r="B31" s="158"/>
      <c r="C31" s="158"/>
      <c r="D31" s="158"/>
      <c r="E31" s="158"/>
      <c r="F31" s="158"/>
      <c r="G31" s="158"/>
      <c r="H31" s="158"/>
      <c r="I31" s="62"/>
      <c r="J31" s="62" t="s">
        <v>108</v>
      </c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>
        <f>K31+L31+M31+N31+O31+P31+Q31+R31+S31+T31+U31+V31</f>
        <v>0</v>
      </c>
      <c r="X31" s="62">
        <v>-10</v>
      </c>
      <c r="Y31" s="62"/>
      <c r="Z31" s="62"/>
      <c r="AA31" s="62"/>
      <c r="AB31" s="62"/>
      <c r="AC31" s="62"/>
      <c r="AD31" s="62"/>
      <c r="AE31" s="62"/>
      <c r="AF31" s="62"/>
    </row>
    <row r="32" spans="1:50" ht="28.5">
      <c r="A32" s="252" t="s">
        <v>190</v>
      </c>
      <c r="B32" s="158"/>
      <c r="C32" s="158"/>
      <c r="D32" s="158"/>
      <c r="E32" s="158"/>
      <c r="F32" s="158"/>
      <c r="G32" s="158"/>
      <c r="H32" s="158"/>
      <c r="I32" s="62"/>
      <c r="J32" s="62" t="s">
        <v>175</v>
      </c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>
        <f t="shared" ref="W32:W38" si="17">K32+L32+M32+N32+O32+P32+Q32+R32+S32+T32+U32+V32</f>
        <v>0</v>
      </c>
      <c r="X32" s="62">
        <v>-10</v>
      </c>
      <c r="Y32" s="62"/>
      <c r="Z32" s="62"/>
      <c r="AA32" s="62"/>
      <c r="AB32" s="62"/>
      <c r="AC32" s="62"/>
      <c r="AD32" s="62"/>
      <c r="AE32" s="62"/>
      <c r="AF32" s="62"/>
    </row>
    <row r="33" spans="1:32" ht="28.5">
      <c r="A33" s="358" t="s">
        <v>191</v>
      </c>
      <c r="B33" s="358"/>
      <c r="C33" s="358"/>
      <c r="D33" s="358"/>
      <c r="E33" s="158"/>
      <c r="F33" s="158"/>
      <c r="G33" s="158"/>
      <c r="H33" s="158"/>
      <c r="I33" s="62"/>
      <c r="J33" s="62" t="s">
        <v>172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 t="shared" si="17"/>
        <v>0</v>
      </c>
      <c r="X33" s="62">
        <v>-10</v>
      </c>
      <c r="Y33" s="62" t="s">
        <v>193</v>
      </c>
      <c r="Z33" s="62"/>
      <c r="AA33" s="62"/>
      <c r="AB33" s="62"/>
      <c r="AC33" s="62"/>
      <c r="AD33" s="62"/>
      <c r="AE33" s="62"/>
      <c r="AF33" s="62"/>
    </row>
    <row r="34" spans="1:32" ht="28.5">
      <c r="A34" s="311" t="s">
        <v>192</v>
      </c>
      <c r="B34" s="158"/>
      <c r="C34" s="158"/>
      <c r="D34" s="158"/>
      <c r="E34" s="158"/>
      <c r="F34" s="158"/>
      <c r="G34" s="158"/>
      <c r="H34" s="158"/>
      <c r="I34" s="62"/>
      <c r="J34" s="62" t="s">
        <v>110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si="17"/>
        <v>0</v>
      </c>
      <c r="X34" s="62">
        <v>-10</v>
      </c>
      <c r="Y34" s="62"/>
      <c r="Z34" s="62"/>
      <c r="AA34" s="62"/>
      <c r="AB34" s="62"/>
      <c r="AC34" s="62"/>
      <c r="AD34" s="62"/>
      <c r="AE34" s="62"/>
      <c r="AF34" s="62"/>
    </row>
    <row r="35" spans="1:32" ht="28.5">
      <c r="A35" s="218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17"/>
        <v>0</v>
      </c>
      <c r="X35" s="62">
        <v>-10</v>
      </c>
      <c r="Y35" s="62"/>
      <c r="Z35" s="62"/>
      <c r="AA35" s="62"/>
      <c r="AB35" s="62"/>
      <c r="AC35" s="62"/>
      <c r="AD35" s="62"/>
      <c r="AE35" s="62"/>
      <c r="AF35" s="62"/>
    </row>
    <row r="36" spans="1:32" ht="28.5">
      <c r="A36" s="218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17"/>
        <v>0</v>
      </c>
      <c r="X36" s="62">
        <v>-10</v>
      </c>
      <c r="Y36" s="62"/>
      <c r="Z36" s="62"/>
      <c r="AA36" s="62"/>
      <c r="AB36" s="62"/>
      <c r="AC36" s="62"/>
      <c r="AD36" s="62"/>
      <c r="AE36" s="62"/>
      <c r="AF36" s="62"/>
    </row>
    <row r="37" spans="1:32" ht="28.5">
      <c r="A37" s="218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17"/>
        <v>0</v>
      </c>
      <c r="X37" s="62">
        <v>-10</v>
      </c>
      <c r="Y37" s="62"/>
      <c r="Z37" s="62"/>
      <c r="AA37" s="62"/>
      <c r="AB37" s="62"/>
      <c r="AC37" s="62"/>
      <c r="AD37" s="62"/>
      <c r="AE37" s="62"/>
      <c r="AF37" s="62"/>
    </row>
    <row r="38" spans="1:32" ht="28.5">
      <c r="A38" s="218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17"/>
        <v>0</v>
      </c>
      <c r="X38" s="62">
        <v>-10</v>
      </c>
      <c r="Y38" s="62"/>
      <c r="Z38" s="62"/>
      <c r="AA38" s="62"/>
      <c r="AB38" s="62"/>
      <c r="AC38" s="62"/>
      <c r="AD38" s="62"/>
      <c r="AE38" s="62"/>
      <c r="AF38" s="62"/>
    </row>
    <row r="39" spans="1:32" ht="28.5">
      <c r="A39" s="10"/>
      <c r="J39" s="106"/>
      <c r="U39" s="84"/>
    </row>
    <row r="40" spans="1:32" ht="28.5">
      <c r="A40" s="10"/>
      <c r="J40" s="106"/>
      <c r="U40" s="84"/>
    </row>
  </sheetData>
  <phoneticPr fontId="3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40"/>
  <sheetViews>
    <sheetView workbookViewId="0"/>
  </sheetViews>
  <sheetFormatPr defaultRowHeight="14.25"/>
  <sheetData>
    <row r="1" spans="1:46" ht="28.5">
      <c r="A1" s="231"/>
      <c r="B1" s="114"/>
      <c r="C1" s="242"/>
      <c r="D1" s="242"/>
      <c r="E1" s="232"/>
      <c r="F1" s="242"/>
      <c r="G1" s="114"/>
      <c r="H1" s="258" t="s">
        <v>447</v>
      </c>
      <c r="I1" s="242"/>
      <c r="J1" s="242" t="s">
        <v>348</v>
      </c>
      <c r="K1" s="242"/>
      <c r="L1" s="233"/>
      <c r="M1" s="242"/>
      <c r="N1" s="242">
        <v>2026</v>
      </c>
      <c r="O1" s="242"/>
      <c r="P1" s="242"/>
      <c r="Q1" s="356" t="s">
        <v>195</v>
      </c>
      <c r="R1" s="356"/>
      <c r="S1" s="234"/>
      <c r="T1" s="242"/>
      <c r="U1" s="242"/>
      <c r="V1" s="234"/>
      <c r="W1" s="242"/>
      <c r="X1" s="242"/>
      <c r="Y1" s="242"/>
      <c r="Z1" s="258" t="s">
        <v>448</v>
      </c>
      <c r="AA1" s="242"/>
      <c r="AB1" s="242"/>
      <c r="AC1" s="242"/>
      <c r="AD1" s="114"/>
      <c r="AE1" s="242"/>
      <c r="AF1" s="5"/>
      <c r="AG1" s="6"/>
      <c r="AH1" s="9"/>
    </row>
    <row r="2" spans="1:46" ht="57">
      <c r="A2" s="231" t="s">
        <v>0</v>
      </c>
      <c r="B2" s="242">
        <v>1</v>
      </c>
      <c r="C2" s="242">
        <v>2</v>
      </c>
      <c r="D2" s="242">
        <v>3</v>
      </c>
      <c r="E2" s="232">
        <v>4</v>
      </c>
      <c r="F2" s="242">
        <v>5</v>
      </c>
      <c r="G2" s="242">
        <v>6</v>
      </c>
      <c r="H2" s="242">
        <v>7</v>
      </c>
      <c r="I2" s="242">
        <v>8</v>
      </c>
      <c r="J2" s="242">
        <v>9</v>
      </c>
      <c r="K2" s="242">
        <v>10</v>
      </c>
      <c r="L2" s="242">
        <v>11</v>
      </c>
      <c r="M2" s="242">
        <v>12</v>
      </c>
      <c r="N2" s="242">
        <v>13</v>
      </c>
      <c r="O2" s="242">
        <v>14</v>
      </c>
      <c r="P2" s="242">
        <v>15</v>
      </c>
      <c r="Q2" s="242">
        <v>16</v>
      </c>
      <c r="R2" s="242">
        <v>17</v>
      </c>
      <c r="S2" s="242">
        <v>18</v>
      </c>
      <c r="T2" s="242">
        <v>19</v>
      </c>
      <c r="U2" s="242">
        <v>20</v>
      </c>
      <c r="V2" s="242">
        <v>21</v>
      </c>
      <c r="W2" s="242">
        <v>22</v>
      </c>
      <c r="X2" s="242">
        <v>23</v>
      </c>
      <c r="Y2" s="242">
        <v>24</v>
      </c>
      <c r="Z2" s="242">
        <v>25</v>
      </c>
      <c r="AA2" s="113">
        <v>26</v>
      </c>
      <c r="AB2" s="113">
        <v>27</v>
      </c>
      <c r="AC2" s="242">
        <v>28</v>
      </c>
      <c r="AD2" s="242">
        <v>29</v>
      </c>
      <c r="AE2" s="242">
        <v>30</v>
      </c>
      <c r="AF2" s="347" t="s">
        <v>1</v>
      </c>
      <c r="AG2" s="349" t="s">
        <v>2</v>
      </c>
      <c r="AH2" s="344" t="s">
        <v>59</v>
      </c>
      <c r="AQ2" s="351" t="s">
        <v>44</v>
      </c>
      <c r="AR2" s="353" t="s">
        <v>45</v>
      </c>
      <c r="AS2" s="339" t="s">
        <v>114</v>
      </c>
      <c r="AT2" s="341" t="s">
        <v>176</v>
      </c>
    </row>
    <row r="3" spans="1:46" ht="28.5">
      <c r="A3" s="231" t="s">
        <v>3</v>
      </c>
      <c r="B3" s="62" t="s">
        <v>113</v>
      </c>
      <c r="C3" s="62" t="s">
        <v>114</v>
      </c>
      <c r="D3" s="62" t="s">
        <v>113</v>
      </c>
      <c r="E3" s="113" t="s">
        <v>115</v>
      </c>
      <c r="F3" s="154" t="s">
        <v>173</v>
      </c>
      <c r="G3" s="154" t="s">
        <v>111</v>
      </c>
      <c r="H3" s="62" t="s">
        <v>112</v>
      </c>
      <c r="I3" s="62" t="s">
        <v>113</v>
      </c>
      <c r="J3" s="62" t="s">
        <v>114</v>
      </c>
      <c r="K3" s="62" t="s">
        <v>113</v>
      </c>
      <c r="L3" s="113" t="s">
        <v>115</v>
      </c>
      <c r="M3" s="154" t="s">
        <v>173</v>
      </c>
      <c r="N3" s="154" t="s">
        <v>111</v>
      </c>
      <c r="O3" s="62" t="s">
        <v>112</v>
      </c>
      <c r="P3" s="62" t="s">
        <v>113</v>
      </c>
      <c r="Q3" s="62" t="s">
        <v>114</v>
      </c>
      <c r="R3" s="62" t="s">
        <v>113</v>
      </c>
      <c r="S3" s="113" t="s">
        <v>115</v>
      </c>
      <c r="T3" s="154" t="s">
        <v>173</v>
      </c>
      <c r="U3" s="154" t="s">
        <v>111</v>
      </c>
      <c r="V3" s="62" t="s">
        <v>112</v>
      </c>
      <c r="W3" s="62" t="s">
        <v>113</v>
      </c>
      <c r="X3" s="62" t="s">
        <v>114</v>
      </c>
      <c r="Y3" s="62" t="s">
        <v>113</v>
      </c>
      <c r="Z3" s="113" t="s">
        <v>115</v>
      </c>
      <c r="AA3" s="154" t="s">
        <v>173</v>
      </c>
      <c r="AB3" s="154" t="s">
        <v>111</v>
      </c>
      <c r="AC3" s="62" t="s">
        <v>112</v>
      </c>
      <c r="AD3" s="62" t="s">
        <v>113</v>
      </c>
      <c r="AE3" s="62" t="s">
        <v>114</v>
      </c>
      <c r="AF3" s="348"/>
      <c r="AG3" s="350"/>
      <c r="AH3" s="345"/>
      <c r="AI3" s="19" t="s">
        <v>4</v>
      </c>
      <c r="AJ3" s="20" t="s">
        <v>60</v>
      </c>
      <c r="AK3" s="20" t="s">
        <v>187</v>
      </c>
      <c r="AL3" s="20" t="s">
        <v>61</v>
      </c>
      <c r="AM3" s="20" t="s">
        <v>62</v>
      </c>
      <c r="AN3" s="21" t="s">
        <v>63</v>
      </c>
      <c r="AQ3" s="352"/>
      <c r="AR3" s="354"/>
      <c r="AS3" s="340"/>
      <c r="AT3" s="342"/>
    </row>
    <row r="4" spans="1:46" ht="28.5">
      <c r="A4" s="231" t="s">
        <v>178</v>
      </c>
      <c r="B4" s="113" t="s">
        <v>449</v>
      </c>
      <c r="C4" s="113" t="s">
        <v>458</v>
      </c>
      <c r="D4" s="299" t="s">
        <v>444</v>
      </c>
      <c r="E4" s="113" t="s">
        <v>459</v>
      </c>
      <c r="F4" s="113" t="s">
        <v>459</v>
      </c>
      <c r="G4" s="113" t="s">
        <v>459</v>
      </c>
      <c r="H4" s="113" t="s">
        <v>461</v>
      </c>
      <c r="I4" s="113" t="s">
        <v>461</v>
      </c>
      <c r="J4" s="113" t="s">
        <v>452</v>
      </c>
      <c r="K4" s="117" t="s">
        <v>459</v>
      </c>
      <c r="L4" s="113" t="s">
        <v>462</v>
      </c>
      <c r="M4" s="113" t="s">
        <v>463</v>
      </c>
      <c r="N4" s="113"/>
      <c r="O4" s="113" t="s">
        <v>452</v>
      </c>
      <c r="P4" s="113" t="s">
        <v>463</v>
      </c>
      <c r="Q4" s="113" t="s">
        <v>463</v>
      </c>
      <c r="R4" s="113" t="s">
        <v>455</v>
      </c>
      <c r="S4" s="117" t="s">
        <v>462</v>
      </c>
      <c r="T4" s="113" t="s">
        <v>462</v>
      </c>
      <c r="U4" s="113" t="s">
        <v>463</v>
      </c>
      <c r="V4" s="113" t="s">
        <v>197</v>
      </c>
      <c r="W4" s="113" t="s">
        <v>457</v>
      </c>
      <c r="X4" s="113" t="s">
        <v>462</v>
      </c>
      <c r="Y4" s="113" t="s">
        <v>454</v>
      </c>
      <c r="Z4" s="113" t="s">
        <v>465</v>
      </c>
      <c r="AA4" s="113" t="s">
        <v>465</v>
      </c>
      <c r="AB4" s="113" t="s">
        <v>457</v>
      </c>
      <c r="AC4" s="113" t="s">
        <v>466</v>
      </c>
      <c r="AD4" s="113" t="s">
        <v>466</v>
      </c>
      <c r="AE4" s="113" t="s">
        <v>467</v>
      </c>
      <c r="AF4" s="61"/>
      <c r="AG4" s="62"/>
      <c r="AH4" s="159"/>
      <c r="AI4" s="23">
        <f>COUNTIFS($B$3:$AE$3,"s",B4:AE4,"s*")+COUNTIFS($B$3:$AE$3,"s",B4:AE4,"r*")+COUNTIFS($B$3:$AE$3,"s",B4:AE4,"al*")+COUNTIFS($B$3:$AE$3,"s",B4:AE4,"sch*")</f>
        <v>1</v>
      </c>
      <c r="AJ4" s="37">
        <f>COUNTIF(B4:AE4,"A")</f>
        <v>6</v>
      </c>
      <c r="AK4" s="24">
        <f>COUNTIF(C4:AH4,"B")</f>
        <v>4</v>
      </c>
      <c r="AL4" s="37">
        <f>COUNTIF(B4:AE4,"C")</f>
        <v>10</v>
      </c>
      <c r="AM4" s="24">
        <f>COUNTIF(B4:AH4,"E")</f>
        <v>0</v>
      </c>
      <c r="AN4" s="25">
        <f>COUNTIF(B4:AE4,"sh*")+COUNTIF(B4:AE4,"ro*")+COUNTIF(B4:AE4,"al*")+COUNTIF(B4:AE4,"sch*")</f>
        <v>8</v>
      </c>
      <c r="AQ4" s="241">
        <f>COUNTIF($B$4:$AH$4,"A")</f>
        <v>6</v>
      </c>
      <c r="AR4" s="218">
        <f>COUNTIF($C$4:$AI$4,"C")</f>
        <v>10</v>
      </c>
      <c r="AS4" s="218">
        <f>COUNTIF($B$4:$AH$4,"W")</f>
        <v>0</v>
      </c>
      <c r="AT4" s="220">
        <f>COUNTIF($B$4:$AH$4,"RO")</f>
        <v>7</v>
      </c>
    </row>
    <row r="5" spans="1:46" ht="28.5">
      <c r="A5" s="231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61"/>
      <c r="AG5" s="62"/>
      <c r="AH5" s="121"/>
      <c r="AI5" s="23"/>
      <c r="AJ5" s="40"/>
      <c r="AK5" s="40"/>
      <c r="AL5" s="40"/>
      <c r="AM5" s="41"/>
      <c r="AN5" s="42"/>
      <c r="AQ5" s="241"/>
      <c r="AR5" s="219"/>
      <c r="AS5" s="225"/>
      <c r="AT5" s="221"/>
    </row>
    <row r="6" spans="1:46" ht="28.5">
      <c r="A6" s="122" t="s">
        <v>194</v>
      </c>
      <c r="B6" s="113" t="s">
        <v>458</v>
      </c>
      <c r="C6" s="299" t="s">
        <v>450</v>
      </c>
      <c r="D6" s="113" t="s">
        <v>458</v>
      </c>
      <c r="E6" s="113" t="s">
        <v>449</v>
      </c>
      <c r="F6" s="113" t="s">
        <v>458</v>
      </c>
      <c r="G6" s="299" t="s">
        <v>450</v>
      </c>
      <c r="H6" s="113" t="s">
        <v>459</v>
      </c>
      <c r="I6" s="117" t="s">
        <v>459</v>
      </c>
      <c r="J6" s="117" t="s">
        <v>45</v>
      </c>
      <c r="K6" s="113" t="s">
        <v>457</v>
      </c>
      <c r="L6" s="113" t="s">
        <v>455</v>
      </c>
      <c r="M6" s="113" t="s">
        <v>462</v>
      </c>
      <c r="N6" s="113" t="s">
        <v>462</v>
      </c>
      <c r="O6" s="113" t="s">
        <v>463</v>
      </c>
      <c r="P6" s="113" t="s">
        <v>457</v>
      </c>
      <c r="Q6" s="113" t="s">
        <v>462</v>
      </c>
      <c r="R6" s="113" t="s">
        <v>463</v>
      </c>
      <c r="S6" s="117" t="s">
        <v>446</v>
      </c>
      <c r="T6" s="113" t="s">
        <v>446</v>
      </c>
      <c r="U6" s="113" t="s">
        <v>462</v>
      </c>
      <c r="V6" s="113" t="s">
        <v>462</v>
      </c>
      <c r="W6" s="113" t="s">
        <v>463</v>
      </c>
      <c r="X6" s="113" t="s">
        <v>457</v>
      </c>
      <c r="Y6" s="113" t="s">
        <v>467</v>
      </c>
      <c r="Z6" s="113" t="s">
        <v>467</v>
      </c>
      <c r="AA6" s="113" t="s">
        <v>466</v>
      </c>
      <c r="AB6" s="113" t="s">
        <v>466</v>
      </c>
      <c r="AC6" s="113" t="s">
        <v>457</v>
      </c>
      <c r="AD6" s="113" t="s">
        <v>467</v>
      </c>
      <c r="AE6" s="113" t="s">
        <v>457</v>
      </c>
      <c r="AF6" s="61"/>
      <c r="AG6" s="62"/>
      <c r="AH6" s="182"/>
      <c r="AI6" s="23">
        <f>COUNTIFS($B$3:$AE$3,"s",B6:AE6,"s*")+COUNTIFS($B$3:$AE$3,"s",B6:AE6,"r*")+COUNTIFS($B$3:$AE$3,"s",B6:AE6,"al*")+COUNTIFS($B$3:$AE$3,"s",B6:AE6,"sch*")</f>
        <v>2</v>
      </c>
      <c r="AJ6" s="45">
        <f>COUNTIF(B6:AE6,"A")</f>
        <v>9</v>
      </c>
      <c r="AK6" s="24">
        <f>COUNTIF(C6:AH6,"B")</f>
        <v>0</v>
      </c>
      <c r="AL6" s="45">
        <f>COUNTIF(B6:AE6,"C")</f>
        <v>10</v>
      </c>
      <c r="AM6" s="24">
        <f>COUNTIF(B6:AH6,"E")</f>
        <v>0</v>
      </c>
      <c r="AN6" s="25">
        <f>COUNTIF(B6:AE6,"sh*")+COUNTIF(B6:AE6,"ro*")+COUNTIF(B6:AE6,"al*")+COUNTIF(B6:AE6,"sch*")</f>
        <v>9</v>
      </c>
      <c r="AQ6" s="241">
        <f>COUNTIF($B$6:$AH$6,"A")</f>
        <v>9</v>
      </c>
      <c r="AR6" s="218">
        <f>COUNTIF($C$6:$AI$6,"C")</f>
        <v>10</v>
      </c>
      <c r="AS6" s="218">
        <f>COUNTIF($B$6:$AH$6,"W")</f>
        <v>0</v>
      </c>
      <c r="AT6" s="220">
        <f>COUNTIF($B$6:$AH$6,"RO")</f>
        <v>7</v>
      </c>
    </row>
    <row r="7" spans="1:46" ht="28.5">
      <c r="A7" s="122" t="s">
        <v>75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61"/>
      <c r="AG7" s="62"/>
      <c r="AH7" s="114"/>
      <c r="AI7" s="46"/>
      <c r="AJ7" s="47"/>
      <c r="AK7" s="47"/>
      <c r="AL7" s="47"/>
      <c r="AM7" s="48"/>
      <c r="AN7" s="49"/>
      <c r="AQ7" s="241"/>
      <c r="AR7" s="219"/>
      <c r="AS7" s="225"/>
      <c r="AT7" s="221"/>
    </row>
    <row r="8" spans="1:46" ht="28.5">
      <c r="A8" s="122" t="s">
        <v>177</v>
      </c>
      <c r="B8" s="113" t="s">
        <v>459</v>
      </c>
      <c r="C8" s="113" t="s">
        <v>457</v>
      </c>
      <c r="D8" s="113" t="s">
        <v>45</v>
      </c>
      <c r="E8" s="299" t="s">
        <v>460</v>
      </c>
      <c r="F8" s="113" t="s">
        <v>458</v>
      </c>
      <c r="G8" s="113" t="s">
        <v>458</v>
      </c>
      <c r="H8" s="117" t="s">
        <v>458</v>
      </c>
      <c r="I8" s="299" t="s">
        <v>450</v>
      </c>
      <c r="J8" s="113" t="s">
        <v>452</v>
      </c>
      <c r="K8" s="113" t="s">
        <v>463</v>
      </c>
      <c r="L8" s="113" t="s">
        <v>463</v>
      </c>
      <c r="M8" s="113" t="s">
        <v>457</v>
      </c>
      <c r="N8" s="113" t="s">
        <v>463</v>
      </c>
      <c r="O8" s="113" t="s">
        <v>452</v>
      </c>
      <c r="P8" s="113" t="s">
        <v>457</v>
      </c>
      <c r="Q8" s="113" t="s">
        <v>462</v>
      </c>
      <c r="R8" s="113" t="s">
        <v>462</v>
      </c>
      <c r="S8" s="117" t="s">
        <v>463</v>
      </c>
      <c r="T8" s="113" t="s">
        <v>463</v>
      </c>
      <c r="U8" s="113" t="s">
        <v>446</v>
      </c>
      <c r="V8" s="116" t="s">
        <v>446</v>
      </c>
      <c r="W8" s="113" t="s">
        <v>462</v>
      </c>
      <c r="X8" s="113" t="s">
        <v>463</v>
      </c>
      <c r="Y8" s="113" t="s">
        <v>454</v>
      </c>
      <c r="Z8" s="123" t="s">
        <v>466</v>
      </c>
      <c r="AA8" s="123" t="s">
        <v>467</v>
      </c>
      <c r="AB8" s="113" t="s">
        <v>467</v>
      </c>
      <c r="AC8" s="123" t="s">
        <v>467</v>
      </c>
      <c r="AD8" s="113" t="s">
        <v>457</v>
      </c>
      <c r="AE8" s="113" t="s">
        <v>466</v>
      </c>
      <c r="AF8" s="61"/>
      <c r="AG8" s="62"/>
      <c r="AH8" s="113"/>
      <c r="AI8" s="23">
        <f>COUNTIFS($B$3:$AE$3,"s",B15:AE15,"s*")+COUNTIFS($B$3:$AE$3,"s",B15:AE15,"r*")+COUNTIFS($B$3:$AE$3,"s",B15:AE15,"al*")+COUNTIFS($B$3:$AE$3,"s",B15:AE15,"sch*")</f>
        <v>0</v>
      </c>
      <c r="AJ8" s="45">
        <f>COUNTIF(B15:AE15,"A")</f>
        <v>0</v>
      </c>
      <c r="AK8" s="24">
        <f>COUNTIF(AF8:AH8,"B")</f>
        <v>0</v>
      </c>
      <c r="AL8" s="45">
        <f>COUNTIF(B15:AE15,"C")</f>
        <v>0</v>
      </c>
      <c r="AM8" s="24">
        <f>COUNTIF(AF8:AH8,"E")</f>
        <v>0</v>
      </c>
      <c r="AN8" s="25">
        <f>COUNTIF(B15:AE15,"sh*")+COUNTIF(B15:AE15,"ro*")+COUNTIF(B15:AE15,"al*")+COUNTIF(B15:AE15,"sch*")</f>
        <v>0</v>
      </c>
      <c r="AQ8" s="241">
        <f>COUNTIF($AF$8:$AH$8,"A")</f>
        <v>0</v>
      </c>
      <c r="AR8" s="218">
        <f>COUNTIF($AF$8:$AI$8,"C")</f>
        <v>0</v>
      </c>
      <c r="AS8" s="218">
        <f>COUNTIF($AF$8:$AH$8,"W")</f>
        <v>0</v>
      </c>
      <c r="AT8" s="220">
        <f>COUNTIF($AF$8:$AH$8,"RO")</f>
        <v>0</v>
      </c>
    </row>
    <row r="9" spans="1:46" ht="28.5">
      <c r="A9" s="122" t="s">
        <v>24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61"/>
      <c r="AG9" s="62"/>
      <c r="AH9" s="114"/>
      <c r="AI9" s="23"/>
      <c r="AJ9" s="45"/>
      <c r="AK9" s="24"/>
      <c r="AL9" s="45"/>
      <c r="AM9" s="24"/>
      <c r="AN9" s="25"/>
      <c r="AQ9" s="241"/>
      <c r="AR9" s="219"/>
      <c r="AS9" s="225"/>
      <c r="AT9" s="221"/>
    </row>
    <row r="10" spans="1:46" ht="28.5">
      <c r="A10" s="122" t="s">
        <v>185</v>
      </c>
      <c r="B10" s="299" t="s">
        <v>450</v>
      </c>
      <c r="C10" s="113" t="s">
        <v>459</v>
      </c>
      <c r="D10" s="113" t="s">
        <v>457</v>
      </c>
      <c r="E10" s="113" t="s">
        <v>458</v>
      </c>
      <c r="F10" s="299" t="s">
        <v>450</v>
      </c>
      <c r="G10" s="113" t="s">
        <v>459</v>
      </c>
      <c r="H10" s="117" t="s">
        <v>458</v>
      </c>
      <c r="I10" s="117" t="s">
        <v>458</v>
      </c>
      <c r="J10" s="117" t="s">
        <v>458</v>
      </c>
      <c r="K10" s="117" t="s">
        <v>446</v>
      </c>
      <c r="L10" s="113" t="s">
        <v>462</v>
      </c>
      <c r="M10" s="113" t="s">
        <v>463</v>
      </c>
      <c r="N10" s="113" t="s">
        <v>281</v>
      </c>
      <c r="O10" s="113" t="s">
        <v>462</v>
      </c>
      <c r="P10" s="113" t="s">
        <v>462</v>
      </c>
      <c r="Q10" s="113" t="s">
        <v>463</v>
      </c>
      <c r="R10" s="113" t="s">
        <v>456</v>
      </c>
      <c r="S10" s="113" t="s">
        <v>452</v>
      </c>
      <c r="T10" s="113" t="s">
        <v>462</v>
      </c>
      <c r="U10" s="113" t="s">
        <v>463</v>
      </c>
      <c r="V10" s="116" t="s">
        <v>463</v>
      </c>
      <c r="W10" s="113" t="s">
        <v>456</v>
      </c>
      <c r="X10" s="113" t="s">
        <v>457</v>
      </c>
      <c r="Y10" s="113" t="s">
        <v>466</v>
      </c>
      <c r="Z10" s="113" t="s">
        <v>467</v>
      </c>
      <c r="AA10" s="113" t="s">
        <v>466</v>
      </c>
      <c r="AB10" s="113" t="s">
        <v>446</v>
      </c>
      <c r="AC10" s="113" t="s">
        <v>466</v>
      </c>
      <c r="AD10" s="113" t="s">
        <v>466</v>
      </c>
      <c r="AE10" s="113" t="s">
        <v>467</v>
      </c>
      <c r="AF10" s="61"/>
      <c r="AG10" s="62"/>
      <c r="AH10" s="114"/>
      <c r="AI10" s="23">
        <f>COUNTIFS($B$3:$AE$3,"s",B8:AE8,"s*")+COUNTIFS($B$3:$AE$3,"s",B8:AE8,"r*")+COUNTIFS($B$3:$AE$3,"s",B8:AE8,"al*")+COUNTIFS($B$3:$AE$3,"s",B8:AE8,"sch*")</f>
        <v>2</v>
      </c>
      <c r="AJ10" s="45">
        <f>COUNTIF(B8:AE8,"A")</f>
        <v>12</v>
      </c>
      <c r="AK10" s="24">
        <f>COUNTIF(C10:AH10,"B")</f>
        <v>0</v>
      </c>
      <c r="AL10" s="45">
        <f>COUNTIF(B8:AE8,"C")</f>
        <v>7</v>
      </c>
      <c r="AM10" s="24">
        <f>COUNTIF(B10:AH10,"E")</f>
        <v>0</v>
      </c>
      <c r="AN10" s="25">
        <f>COUNTIF(B8:AE8,"sh*")+COUNTIF(B8:AE8,"ro*")+COUNTIF(B8:AE8,"al*")+COUNTIF(B8:AE8,"sch*")</f>
        <v>9</v>
      </c>
      <c r="AQ10" s="222">
        <f>COUNTIF($B$10:$AH$10,"A")</f>
        <v>10</v>
      </c>
      <c r="AR10" s="223">
        <f>COUNTIF($C$10:$AI$10,"C")</f>
        <v>10</v>
      </c>
      <c r="AS10" s="228">
        <f>COUNTIF($B$10:$AH$10,"W")</f>
        <v>0</v>
      </c>
      <c r="AT10" s="224">
        <f>COUNTIF($B$10:$AH$10,"RO")</f>
        <v>5</v>
      </c>
    </row>
    <row r="11" spans="1:46" ht="28.5">
      <c r="A11" s="122" t="s">
        <v>181</v>
      </c>
      <c r="B11" s="113"/>
      <c r="C11" s="113"/>
      <c r="D11" s="113"/>
      <c r="E11" s="113"/>
      <c r="F11" s="117"/>
      <c r="G11" s="113"/>
      <c r="H11" s="117"/>
      <c r="I11" s="115"/>
      <c r="J11" s="113"/>
      <c r="K11" s="113"/>
      <c r="L11" s="113"/>
      <c r="M11" s="160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/>
      <c r="Y11" s="113"/>
      <c r="Z11" s="113"/>
      <c r="AA11" s="113"/>
      <c r="AB11" s="113"/>
      <c r="AC11" s="123"/>
      <c r="AD11" s="113"/>
      <c r="AE11" s="113"/>
      <c r="AF11" s="61"/>
      <c r="AG11" s="62"/>
      <c r="AH11" s="114"/>
      <c r="AI11" s="23"/>
      <c r="AJ11" s="45"/>
      <c r="AK11" s="24"/>
      <c r="AL11" s="45"/>
      <c r="AM11" s="24"/>
      <c r="AN11" s="25"/>
      <c r="AQ11" s="222"/>
      <c r="AR11" s="226"/>
      <c r="AS11" s="229"/>
      <c r="AT11" s="227"/>
    </row>
    <row r="12" spans="1:46" ht="28.5">
      <c r="A12" s="122" t="s">
        <v>419</v>
      </c>
      <c r="B12" s="113" t="s">
        <v>449</v>
      </c>
      <c r="C12" s="113" t="s">
        <v>458</v>
      </c>
      <c r="D12" s="299" t="s">
        <v>460</v>
      </c>
      <c r="E12" s="113" t="s">
        <v>459</v>
      </c>
      <c r="F12" s="113" t="s">
        <v>459</v>
      </c>
      <c r="G12" s="113" t="s">
        <v>458</v>
      </c>
      <c r="H12" s="299" t="s">
        <v>450</v>
      </c>
      <c r="I12" s="115" t="s">
        <v>452</v>
      </c>
      <c r="J12" s="113" t="s">
        <v>459</v>
      </c>
      <c r="K12" s="113" t="s">
        <v>462</v>
      </c>
      <c r="L12" s="113" t="s">
        <v>456</v>
      </c>
      <c r="M12" s="113" t="s">
        <v>462</v>
      </c>
      <c r="N12" s="113" t="s">
        <v>462</v>
      </c>
      <c r="O12" s="113" t="s">
        <v>463</v>
      </c>
      <c r="P12" s="113" t="s">
        <v>463</v>
      </c>
      <c r="Q12" s="113" t="s">
        <v>197</v>
      </c>
      <c r="R12" s="113" t="s">
        <v>197</v>
      </c>
      <c r="S12" s="113" t="s">
        <v>462</v>
      </c>
      <c r="T12" s="113" t="s">
        <v>463</v>
      </c>
      <c r="U12" s="113" t="s">
        <v>457</v>
      </c>
      <c r="V12" s="116" t="s">
        <v>463</v>
      </c>
      <c r="W12" s="113" t="s">
        <v>457</v>
      </c>
      <c r="X12" s="113" t="s">
        <v>462</v>
      </c>
      <c r="Y12" s="113" t="s">
        <v>466</v>
      </c>
      <c r="Z12" s="113" t="s">
        <v>466</v>
      </c>
      <c r="AA12" s="113" t="s">
        <v>467</v>
      </c>
      <c r="AB12" s="113" t="s">
        <v>467</v>
      </c>
      <c r="AC12" s="123" t="s">
        <v>457</v>
      </c>
      <c r="AD12" s="113" t="s">
        <v>457</v>
      </c>
      <c r="AE12" s="113" t="s">
        <v>466</v>
      </c>
      <c r="AF12" s="61"/>
      <c r="AG12" s="62"/>
      <c r="AH12" s="114"/>
      <c r="AI12" s="23">
        <f>COUNTIFS($B$3:$AE$3,"s",B10:AE10,"s*")+COUNTIFS($B$3:$AE$3,"s",B10:AE10,"r*")+COUNTIFS($B$3:$AE$3,"s",B10:AE10,"al*")+COUNTIFS($B$3:$AE$3,"s",B10:AE10,"sch*")</f>
        <v>2</v>
      </c>
      <c r="AJ12" s="45">
        <f>COUNTIF(B10:AE10,"A")</f>
        <v>10</v>
      </c>
      <c r="AK12" s="24">
        <f>COUNTIF(C12:AH12,"B")</f>
        <v>0</v>
      </c>
      <c r="AL12" s="45">
        <f>COUNTIF(B10:AE10,"C")</f>
        <v>10</v>
      </c>
      <c r="AM12" s="24">
        <f>COUNTIF(B12:AH12,"E")</f>
        <v>0</v>
      </c>
      <c r="AN12" s="25">
        <f>COUNTIF(B10:AE10,"sh*")+COUNTIF(B10:AE10,"ro*")+COUNTIF(B10:AE10,"al*")+COUNTIF(B10:AE10,"sch*")</f>
        <v>7</v>
      </c>
    </row>
    <row r="13" spans="1:46" ht="28.5">
      <c r="A13" s="122" t="s">
        <v>181</v>
      </c>
      <c r="B13" s="113"/>
      <c r="C13" s="113"/>
      <c r="D13" s="113"/>
      <c r="E13" s="113"/>
      <c r="F13" s="113"/>
      <c r="G13" s="113"/>
      <c r="H13" s="113"/>
      <c r="I13" s="115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23"/>
      <c r="AD13" s="113"/>
      <c r="AE13" s="113"/>
      <c r="AF13" s="61"/>
      <c r="AG13" s="62"/>
      <c r="AH13" s="114"/>
      <c r="AI13" s="23"/>
      <c r="AJ13" s="45"/>
      <c r="AK13" s="24"/>
      <c r="AL13" s="45"/>
      <c r="AM13" s="24"/>
      <c r="AN13" s="25"/>
    </row>
    <row r="14" spans="1:46" ht="28.5">
      <c r="A14" s="122" t="s">
        <v>75</v>
      </c>
      <c r="B14" s="113"/>
      <c r="C14" s="113"/>
      <c r="D14" s="113"/>
      <c r="E14" s="113"/>
      <c r="F14" s="120"/>
      <c r="G14" s="120"/>
      <c r="H14" s="113"/>
      <c r="I14" s="113"/>
      <c r="J14" s="113"/>
      <c r="K14" s="116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61"/>
      <c r="AG14" s="62"/>
      <c r="AH14" s="114"/>
      <c r="AI14" s="23">
        <f>COUNTIFS($B$3:$AE$3,"s",B12:AE12,"s*")+COUNTIFS($B$3:$AE$3,"s",B12:AE12,"r*")+COUNTIFS($B$3:$AE$3,"s",B12:AE12,"al*")+COUNTIFS($B$3:$AE$3,"s",B12:AE12,"sch*")</f>
        <v>1</v>
      </c>
      <c r="AJ14" s="45">
        <f>COUNTIF(B12:AE12,"A")</f>
        <v>8</v>
      </c>
      <c r="AK14" s="24">
        <f>COUNTIF(C14:AH14,"SPM")</f>
        <v>0</v>
      </c>
      <c r="AL14" s="45">
        <f>COUNTIF(B12:AE12,"C")</f>
        <v>11</v>
      </c>
      <c r="AM14" s="24">
        <f>COUNTIF(B14:AH14,"E")</f>
        <v>0</v>
      </c>
      <c r="AN14" s="25">
        <f>COUNTIF(B12:AE12,"sh*")+COUNTIF(B12:AE12,"ro*")+COUNTIF(B12:AE12,"al*")+COUNTIF(B12:AE12,"sch*")</f>
        <v>9</v>
      </c>
    </row>
    <row r="15" spans="1:46" ht="28.5">
      <c r="A15" s="122" t="s">
        <v>342</v>
      </c>
      <c r="B15" s="291" t="s">
        <v>351</v>
      </c>
      <c r="C15" s="291" t="s">
        <v>351</v>
      </c>
      <c r="D15" s="291" t="s">
        <v>351</v>
      </c>
      <c r="E15" s="291" t="s">
        <v>351</v>
      </c>
      <c r="F15" s="291" t="s">
        <v>351</v>
      </c>
      <c r="G15" s="292" t="s">
        <v>351</v>
      </c>
      <c r="H15" s="291" t="s">
        <v>351</v>
      </c>
      <c r="I15" s="291" t="s">
        <v>351</v>
      </c>
      <c r="J15" s="291" t="s">
        <v>351</v>
      </c>
      <c r="K15" s="291" t="s">
        <v>351</v>
      </c>
      <c r="L15" s="291" t="s">
        <v>351</v>
      </c>
      <c r="M15" s="291" t="s">
        <v>351</v>
      </c>
      <c r="N15" s="291" t="s">
        <v>351</v>
      </c>
      <c r="O15" s="291" t="s">
        <v>351</v>
      </c>
      <c r="P15" s="291" t="s">
        <v>351</v>
      </c>
      <c r="Q15" s="291" t="s">
        <v>351</v>
      </c>
      <c r="R15" s="291" t="s">
        <v>351</v>
      </c>
      <c r="S15" s="291" t="s">
        <v>351</v>
      </c>
      <c r="T15" s="293" t="s">
        <v>351</v>
      </c>
      <c r="U15" s="291" t="s">
        <v>351</v>
      </c>
      <c r="V15" s="291" t="s">
        <v>351</v>
      </c>
      <c r="W15" s="291" t="s">
        <v>351</v>
      </c>
      <c r="X15" s="291" t="s">
        <v>351</v>
      </c>
      <c r="Y15" s="291" t="s">
        <v>351</v>
      </c>
      <c r="Z15" s="291" t="s">
        <v>351</v>
      </c>
      <c r="AA15" s="291" t="s">
        <v>351</v>
      </c>
      <c r="AB15" s="291" t="s">
        <v>351</v>
      </c>
      <c r="AC15" s="291" t="s">
        <v>351</v>
      </c>
      <c r="AD15" s="293" t="s">
        <v>351</v>
      </c>
      <c r="AE15" s="291" t="s">
        <v>351</v>
      </c>
      <c r="AF15" s="61"/>
      <c r="AG15" s="62"/>
      <c r="AH15" s="114"/>
      <c r="AI15" s="23"/>
      <c r="AJ15" s="133"/>
      <c r="AK15" s="133"/>
      <c r="AL15" s="133"/>
      <c r="AM15" s="133"/>
      <c r="AN15" s="133"/>
    </row>
    <row r="16" spans="1:46" ht="28.5">
      <c r="A16" s="122" t="s">
        <v>443</v>
      </c>
      <c r="B16" s="291" t="s">
        <v>351</v>
      </c>
      <c r="C16" s="291" t="s">
        <v>351</v>
      </c>
      <c r="D16" s="291" t="s">
        <v>351</v>
      </c>
      <c r="E16" s="291" t="s">
        <v>351</v>
      </c>
      <c r="F16" s="291" t="s">
        <v>351</v>
      </c>
      <c r="G16" s="292" t="s">
        <v>351</v>
      </c>
      <c r="H16" s="291" t="s">
        <v>351</v>
      </c>
      <c r="I16" s="291" t="s">
        <v>351</v>
      </c>
      <c r="J16" s="291" t="s">
        <v>351</v>
      </c>
      <c r="K16" s="291" t="s">
        <v>351</v>
      </c>
      <c r="L16" s="291" t="s">
        <v>351</v>
      </c>
      <c r="M16" s="291" t="s">
        <v>351</v>
      </c>
      <c r="N16" s="291" t="s">
        <v>351</v>
      </c>
      <c r="O16" s="291" t="s">
        <v>351</v>
      </c>
      <c r="P16" s="291" t="s">
        <v>351</v>
      </c>
      <c r="Q16" s="291" t="s">
        <v>351</v>
      </c>
      <c r="R16" s="291" t="s">
        <v>351</v>
      </c>
      <c r="S16" s="291" t="s">
        <v>351</v>
      </c>
      <c r="T16" s="293" t="s">
        <v>351</v>
      </c>
      <c r="U16" s="291" t="s">
        <v>351</v>
      </c>
      <c r="V16" s="291" t="s">
        <v>351</v>
      </c>
      <c r="W16" s="291" t="s">
        <v>351</v>
      </c>
      <c r="X16" s="291" t="s">
        <v>351</v>
      </c>
      <c r="Y16" s="291" t="s">
        <v>351</v>
      </c>
      <c r="Z16" s="291" t="s">
        <v>351</v>
      </c>
      <c r="AA16" s="291" t="s">
        <v>351</v>
      </c>
      <c r="AB16" s="293" t="s">
        <v>351</v>
      </c>
      <c r="AC16" s="291" t="s">
        <v>351</v>
      </c>
      <c r="AD16" s="291" t="s">
        <v>351</v>
      </c>
      <c r="AE16" s="293" t="s">
        <v>351</v>
      </c>
      <c r="AF16" s="61"/>
      <c r="AG16" s="62"/>
      <c r="AH16" s="121"/>
      <c r="AI16" s="23">
        <f>COUNTIFS($B$3:$AE$3,"s",B16:AE16,"s*")+COUNTIFS($B$3:$AE$3,"s",B16:AE16,"r*")+COUNTIFS($B$3:$AE$3,"s",B16:AE16,"al*")+COUNTIFS($B$3:$AE$3,"s",B16:AE16,"sch*")</f>
        <v>0</v>
      </c>
      <c r="AJ16" s="24">
        <f>COUNTIF(B16:AE16,"A")</f>
        <v>0</v>
      </c>
      <c r="AK16" s="24">
        <f>COUNTIF(AF16:AH16,"B")</f>
        <v>0</v>
      </c>
      <c r="AL16" s="24">
        <f>COUNTIF(B16:AE16,"C")</f>
        <v>0</v>
      </c>
      <c r="AM16" s="24">
        <f>COUNTIF(AF16:AH16,"E")</f>
        <v>0</v>
      </c>
      <c r="AN16" s="25">
        <f>COUNTIF(B16:AE16,"sh*")+COUNTIF(B16:AE16,"ro*")+COUNTIF(B16:AE16,"al*")+COUNTIF(B16:AE16,"sch*")</f>
        <v>0</v>
      </c>
    </row>
    <row r="17" spans="1:43" ht="28.5">
      <c r="A17" s="122" t="s">
        <v>75</v>
      </c>
      <c r="B17" s="113"/>
      <c r="C17" s="113"/>
      <c r="D17" s="199"/>
      <c r="E17" s="113"/>
      <c r="F17" s="113"/>
      <c r="G17" s="120"/>
      <c r="H17" s="117"/>
      <c r="I17" s="230"/>
      <c r="J17" s="117"/>
      <c r="K17" s="117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61"/>
      <c r="AG17" s="62"/>
      <c r="AH17" s="242"/>
      <c r="AI17" s="28"/>
      <c r="AJ17" s="29"/>
      <c r="AK17" s="29"/>
      <c r="AL17" s="29"/>
      <c r="AM17" s="30"/>
      <c r="AN17" s="31"/>
    </row>
    <row r="18" spans="1:43" ht="28.5">
      <c r="A18" s="122" t="s">
        <v>174</v>
      </c>
      <c r="B18" s="113" t="s">
        <v>459</v>
      </c>
      <c r="C18" s="113" t="s">
        <v>459</v>
      </c>
      <c r="D18" s="113" t="s">
        <v>458</v>
      </c>
      <c r="E18" s="117" t="s">
        <v>458</v>
      </c>
      <c r="F18" s="114" t="s">
        <v>451</v>
      </c>
      <c r="G18" s="113" t="s">
        <v>461</v>
      </c>
      <c r="H18" s="116" t="s">
        <v>459</v>
      </c>
      <c r="I18" s="235" t="s">
        <v>459</v>
      </c>
      <c r="J18" s="117" t="s">
        <v>458</v>
      </c>
      <c r="K18" s="118" t="s">
        <v>453</v>
      </c>
      <c r="L18" s="113" t="s">
        <v>464</v>
      </c>
      <c r="M18" s="113" t="s">
        <v>464</v>
      </c>
      <c r="N18" s="116" t="s">
        <v>463</v>
      </c>
      <c r="O18" s="116" t="s">
        <v>464</v>
      </c>
      <c r="P18" s="259" t="s">
        <v>445</v>
      </c>
      <c r="Q18" s="259" t="s">
        <v>445</v>
      </c>
      <c r="R18" s="116" t="s">
        <v>462</v>
      </c>
      <c r="S18" s="113" t="s">
        <v>464</v>
      </c>
      <c r="T18" s="116" t="s">
        <v>464</v>
      </c>
      <c r="U18" s="116" t="s">
        <v>464</v>
      </c>
      <c r="V18" s="116" t="s">
        <v>462</v>
      </c>
      <c r="W18" s="116" t="s">
        <v>462</v>
      </c>
      <c r="X18" s="116" t="s">
        <v>463</v>
      </c>
      <c r="Y18" s="116" t="s">
        <v>467</v>
      </c>
      <c r="Z18" s="259" t="s">
        <v>445</v>
      </c>
      <c r="AA18" s="259" t="s">
        <v>445</v>
      </c>
      <c r="AB18" s="116" t="s">
        <v>466</v>
      </c>
      <c r="AC18" s="215" t="s">
        <v>467</v>
      </c>
      <c r="AD18" s="259" t="s">
        <v>445</v>
      </c>
      <c r="AE18" s="259" t="s">
        <v>445</v>
      </c>
      <c r="AF18" s="61"/>
      <c r="AG18" s="62"/>
      <c r="AH18" s="242"/>
      <c r="AI18" s="64"/>
      <c r="AJ18" s="65"/>
      <c r="AK18" s="65"/>
      <c r="AL18" s="65"/>
      <c r="AM18" s="66"/>
      <c r="AN18" s="132"/>
    </row>
    <row r="19" spans="1:43" ht="28.5">
      <c r="A19" s="122" t="s">
        <v>167</v>
      </c>
      <c r="B19" s="113"/>
      <c r="C19" s="113"/>
      <c r="D19" s="113"/>
      <c r="E19" s="113"/>
      <c r="F19" s="113"/>
      <c r="G19" s="120"/>
      <c r="H19" s="117"/>
      <c r="I19" s="230"/>
      <c r="J19" s="117"/>
      <c r="K19" s="117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61"/>
      <c r="AG19" s="62"/>
      <c r="AH19" s="242"/>
      <c r="AI19" s="64"/>
      <c r="AJ19" s="65"/>
      <c r="AK19" s="65"/>
      <c r="AL19" s="65"/>
      <c r="AM19" s="66"/>
      <c r="AN19" s="132"/>
    </row>
    <row r="20" spans="1:43" ht="28.5">
      <c r="A20" s="122" t="s">
        <v>77</v>
      </c>
      <c r="B20" s="113"/>
      <c r="C20" s="113"/>
      <c r="D20" s="113"/>
      <c r="E20" s="113"/>
      <c r="F20" s="117"/>
      <c r="G20" s="113"/>
      <c r="H20" s="117"/>
      <c r="I20" s="117"/>
      <c r="J20" s="117"/>
      <c r="K20" s="117"/>
      <c r="L20" s="113"/>
      <c r="M20" s="113"/>
      <c r="N20" s="113"/>
      <c r="O20" s="113"/>
      <c r="P20" s="113"/>
      <c r="Q20" s="113"/>
      <c r="R20" s="113"/>
      <c r="S20" s="113"/>
      <c r="T20" s="117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61"/>
      <c r="AG20" s="62"/>
      <c r="AH20" s="113"/>
      <c r="AI20" s="23">
        <f>COUNTIFS($B$3:$AE$3,"s",B20:AE20,"s*")+COUNTIFS($B$3:$AE$3,"s",B20:AE20,"r*")+COUNTIFS($B$3:$AE$3,"s",B20:AE20,"al*")+COUNTIFS($B$3:$AE$3,"s",B20:AE20,"sch*")</f>
        <v>0</v>
      </c>
      <c r="AJ20" s="45">
        <f>COUNTIF(B20:AE20,"A")</f>
        <v>0</v>
      </c>
      <c r="AK20" s="24">
        <f>COUNTIF(C20:AH20,"SPM")</f>
        <v>0</v>
      </c>
      <c r="AL20" s="45">
        <f>COUNTIF(B20:AE20,"C")</f>
        <v>0</v>
      </c>
      <c r="AM20" s="24">
        <f>COUNTIF(B20:AH20,"E")</f>
        <v>0</v>
      </c>
      <c r="AN20" s="25">
        <f>COUNTIF(B20:AE20,"sh*")+COUNTIF(B20:AE20,"ro*")+COUNTIF(B20:AE20,"al*")+COUNTIF(B20:AE20,"sch*")</f>
        <v>0</v>
      </c>
      <c r="AO20" s="55"/>
      <c r="AP20" s="55"/>
      <c r="AQ20" s="55"/>
    </row>
    <row r="21" spans="1:43" ht="28.5">
      <c r="A21" s="125" t="s">
        <v>8</v>
      </c>
      <c r="B21" s="113"/>
      <c r="C21" s="113"/>
      <c r="D21" s="113"/>
      <c r="E21" s="113"/>
      <c r="F21" s="113"/>
      <c r="G21" s="113"/>
      <c r="H21" s="117"/>
      <c r="I21" s="230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61"/>
      <c r="AG21" s="62"/>
      <c r="AH21" s="113"/>
      <c r="AI21" s="46"/>
      <c r="AJ21" s="47"/>
      <c r="AK21" s="47"/>
      <c r="AL21" s="47"/>
      <c r="AM21" s="48"/>
      <c r="AN21" s="49"/>
      <c r="AO21" s="55"/>
      <c r="AP21" s="55"/>
      <c r="AQ21" s="55"/>
    </row>
    <row r="22" spans="1:43" ht="28.5">
      <c r="A22" s="290" t="s">
        <v>339</v>
      </c>
      <c r="B22" s="113" t="s">
        <v>458</v>
      </c>
      <c r="C22" s="114" t="s">
        <v>451</v>
      </c>
      <c r="D22" s="113" t="s">
        <v>459</v>
      </c>
      <c r="E22" s="113" t="s">
        <v>461</v>
      </c>
      <c r="F22" s="113" t="s">
        <v>461</v>
      </c>
      <c r="G22" s="114" t="s">
        <v>451</v>
      </c>
      <c r="H22" s="113" t="s">
        <v>459</v>
      </c>
      <c r="I22" s="116" t="s">
        <v>458</v>
      </c>
      <c r="J22" s="116" t="s">
        <v>461</v>
      </c>
      <c r="K22" s="117" t="s">
        <v>463</v>
      </c>
      <c r="L22" s="113" t="s">
        <v>463</v>
      </c>
      <c r="M22" s="259" t="s">
        <v>445</v>
      </c>
      <c r="N22" s="118" t="s">
        <v>445</v>
      </c>
      <c r="O22" s="116" t="s">
        <v>462</v>
      </c>
      <c r="P22" s="113" t="s">
        <v>462</v>
      </c>
      <c r="Q22" s="116" t="s">
        <v>464</v>
      </c>
      <c r="R22" s="116" t="s">
        <v>463</v>
      </c>
      <c r="S22" s="117" t="s">
        <v>463</v>
      </c>
      <c r="T22" s="118" t="s">
        <v>453</v>
      </c>
      <c r="U22" s="116" t="s">
        <v>462</v>
      </c>
      <c r="V22" s="113" t="s">
        <v>464</v>
      </c>
      <c r="W22" s="113" t="s">
        <v>463</v>
      </c>
      <c r="X22" s="113" t="s">
        <v>465</v>
      </c>
      <c r="Y22" s="113" t="s">
        <v>465</v>
      </c>
      <c r="Z22" s="259" t="s">
        <v>445</v>
      </c>
      <c r="AA22" s="118" t="s">
        <v>445</v>
      </c>
      <c r="AB22" s="116" t="s">
        <v>465</v>
      </c>
      <c r="AC22" s="116" t="s">
        <v>465</v>
      </c>
      <c r="AD22" s="116" t="s">
        <v>467</v>
      </c>
      <c r="AE22" s="116" t="s">
        <v>465</v>
      </c>
      <c r="AF22" s="61"/>
      <c r="AG22" s="126"/>
      <c r="AH22" s="113"/>
      <c r="AI22" s="23"/>
      <c r="AJ22" s="45"/>
      <c r="AK22" s="24"/>
      <c r="AL22" s="45"/>
      <c r="AM22" s="24"/>
      <c r="AN22" s="25"/>
      <c r="AO22" s="55"/>
      <c r="AP22" s="55"/>
      <c r="AQ22" s="55"/>
    </row>
    <row r="23" spans="1:43" ht="28.5">
      <c r="A23" s="125" t="s">
        <v>167</v>
      </c>
      <c r="B23" s="113"/>
      <c r="C23" s="113"/>
      <c r="D23" s="113"/>
      <c r="E23" s="113"/>
      <c r="F23" s="113"/>
      <c r="G23" s="113"/>
      <c r="H23" s="113"/>
      <c r="I23" s="115"/>
      <c r="J23" s="113"/>
      <c r="K23" s="113"/>
      <c r="L23" s="113"/>
      <c r="M23" s="113"/>
      <c r="N23" s="199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61"/>
      <c r="AG23" s="62"/>
      <c r="AH23" s="113"/>
      <c r="AI23" s="50"/>
      <c r="AJ23" s="51"/>
      <c r="AK23" s="51"/>
      <c r="AL23" s="51"/>
      <c r="AM23" s="52"/>
      <c r="AN23" s="53"/>
      <c r="AO23" s="55"/>
      <c r="AP23" s="55"/>
      <c r="AQ23" s="55"/>
    </row>
    <row r="24" spans="1:43" ht="28.5">
      <c r="A24" s="237" t="s">
        <v>169</v>
      </c>
      <c r="B24" s="72">
        <f t="shared" ref="B24:AE24" si="0">COUNTIF(B3:B23,"A")</f>
        <v>2</v>
      </c>
      <c r="C24" s="72">
        <f t="shared" si="0"/>
        <v>2</v>
      </c>
      <c r="D24" s="72">
        <f t="shared" si="0"/>
        <v>2</v>
      </c>
      <c r="E24" s="72">
        <f t="shared" si="0"/>
        <v>2</v>
      </c>
      <c r="F24" s="72">
        <f t="shared" si="0"/>
        <v>2</v>
      </c>
      <c r="G24" s="72">
        <f t="shared" si="0"/>
        <v>2</v>
      </c>
      <c r="H24" s="72">
        <f t="shared" si="0"/>
        <v>2</v>
      </c>
      <c r="I24" s="72">
        <f t="shared" si="0"/>
        <v>2</v>
      </c>
      <c r="J24" s="72">
        <f t="shared" si="0"/>
        <v>2</v>
      </c>
      <c r="K24" s="72">
        <f t="shared" si="0"/>
        <v>2</v>
      </c>
      <c r="L24" s="72">
        <f t="shared" si="0"/>
        <v>2</v>
      </c>
      <c r="M24" s="72">
        <f t="shared" si="0"/>
        <v>2</v>
      </c>
      <c r="N24" s="72">
        <f t="shared" si="0"/>
        <v>2</v>
      </c>
      <c r="O24" s="72">
        <f t="shared" si="0"/>
        <v>2</v>
      </c>
      <c r="P24" s="72">
        <f t="shared" si="0"/>
        <v>2</v>
      </c>
      <c r="Q24" s="72">
        <f t="shared" si="0"/>
        <v>2</v>
      </c>
      <c r="R24" s="72">
        <f t="shared" si="0"/>
        <v>2</v>
      </c>
      <c r="S24" s="72">
        <f t="shared" si="0"/>
        <v>2</v>
      </c>
      <c r="T24" s="72">
        <f t="shared" si="0"/>
        <v>2</v>
      </c>
      <c r="U24" s="72">
        <f t="shared" si="0"/>
        <v>2</v>
      </c>
      <c r="V24" s="72">
        <f t="shared" si="0"/>
        <v>2</v>
      </c>
      <c r="W24" s="72">
        <f t="shared" si="0"/>
        <v>2</v>
      </c>
      <c r="X24" s="72">
        <f t="shared" si="0"/>
        <v>2</v>
      </c>
      <c r="Y24" s="72">
        <f t="shared" si="0"/>
        <v>2</v>
      </c>
      <c r="Z24" s="72">
        <f t="shared" si="0"/>
        <v>2</v>
      </c>
      <c r="AA24" s="72">
        <f t="shared" si="0"/>
        <v>2</v>
      </c>
      <c r="AB24" s="72">
        <f t="shared" si="0"/>
        <v>2</v>
      </c>
      <c r="AC24" s="72">
        <f t="shared" si="0"/>
        <v>2</v>
      </c>
      <c r="AD24" s="72">
        <f t="shared" si="0"/>
        <v>2</v>
      </c>
      <c r="AE24" s="72">
        <f t="shared" si="0"/>
        <v>2</v>
      </c>
      <c r="AF24" s="111"/>
      <c r="AG24" s="69"/>
      <c r="AH24" s="35"/>
    </row>
    <row r="25" spans="1:43" ht="28.5">
      <c r="A25" s="237" t="s">
        <v>170</v>
      </c>
      <c r="B25" s="72">
        <f t="shared" ref="B25:AE25" si="1">COUNTIF(B3:B23,"B")</f>
        <v>0</v>
      </c>
      <c r="C25" s="72">
        <f t="shared" si="1"/>
        <v>0</v>
      </c>
      <c r="D25" s="72">
        <f t="shared" si="1"/>
        <v>0</v>
      </c>
      <c r="E25" s="72">
        <f t="shared" si="1"/>
        <v>1</v>
      </c>
      <c r="F25" s="72">
        <f t="shared" si="1"/>
        <v>1</v>
      </c>
      <c r="G25" s="72">
        <f t="shared" si="1"/>
        <v>1</v>
      </c>
      <c r="H25" s="72">
        <f t="shared" si="1"/>
        <v>1</v>
      </c>
      <c r="I25" s="72">
        <f t="shared" si="1"/>
        <v>1</v>
      </c>
      <c r="J25" s="72">
        <f t="shared" si="1"/>
        <v>1</v>
      </c>
      <c r="K25" s="72">
        <f t="shared" si="1"/>
        <v>0</v>
      </c>
      <c r="L25" s="72">
        <f t="shared" si="1"/>
        <v>1</v>
      </c>
      <c r="M25" s="72">
        <f t="shared" si="1"/>
        <v>1</v>
      </c>
      <c r="N25" s="72">
        <f t="shared" si="1"/>
        <v>0</v>
      </c>
      <c r="O25" s="72">
        <f t="shared" si="1"/>
        <v>1</v>
      </c>
      <c r="P25" s="72">
        <f t="shared" si="1"/>
        <v>0</v>
      </c>
      <c r="Q25" s="72">
        <f t="shared" si="1"/>
        <v>1</v>
      </c>
      <c r="R25" s="72">
        <f t="shared" si="1"/>
        <v>0</v>
      </c>
      <c r="S25" s="72">
        <f t="shared" si="1"/>
        <v>1</v>
      </c>
      <c r="T25" s="72">
        <f t="shared" si="1"/>
        <v>1</v>
      </c>
      <c r="U25" s="72">
        <f t="shared" si="1"/>
        <v>1</v>
      </c>
      <c r="V25" s="72">
        <f t="shared" si="1"/>
        <v>1</v>
      </c>
      <c r="W25" s="72">
        <f t="shared" si="1"/>
        <v>0</v>
      </c>
      <c r="X25" s="72">
        <f t="shared" si="1"/>
        <v>1</v>
      </c>
      <c r="Y25" s="72">
        <f t="shared" si="1"/>
        <v>1</v>
      </c>
      <c r="Z25" s="72">
        <f t="shared" si="1"/>
        <v>1</v>
      </c>
      <c r="AA25" s="72">
        <f t="shared" si="1"/>
        <v>1</v>
      </c>
      <c r="AB25" s="72">
        <f t="shared" si="1"/>
        <v>1</v>
      </c>
      <c r="AC25" s="72">
        <f t="shared" si="1"/>
        <v>1</v>
      </c>
      <c r="AD25" s="72">
        <f t="shared" si="1"/>
        <v>0</v>
      </c>
      <c r="AE25" s="72">
        <f t="shared" si="1"/>
        <v>1</v>
      </c>
      <c r="AF25" s="75"/>
      <c r="AG25" s="72"/>
      <c r="AH25" s="63"/>
    </row>
    <row r="26" spans="1:43" ht="28.5">
      <c r="A26" s="237" t="s">
        <v>171</v>
      </c>
      <c r="B26" s="72">
        <f t="shared" ref="B26:AE26" si="2">COUNTIF(B4:B23,"SPM")</f>
        <v>0</v>
      </c>
      <c r="C26" s="72">
        <f t="shared" si="2"/>
        <v>0</v>
      </c>
      <c r="D26" s="72">
        <f t="shared" si="2"/>
        <v>0</v>
      </c>
      <c r="E26" s="72">
        <f t="shared" si="2"/>
        <v>0</v>
      </c>
      <c r="F26" s="72">
        <f t="shared" si="2"/>
        <v>0</v>
      </c>
      <c r="G26" s="72">
        <f t="shared" si="2"/>
        <v>0</v>
      </c>
      <c r="H26" s="72">
        <f t="shared" si="2"/>
        <v>0</v>
      </c>
      <c r="I26" s="72">
        <f t="shared" si="2"/>
        <v>0</v>
      </c>
      <c r="J26" s="72">
        <f t="shared" si="2"/>
        <v>0</v>
      </c>
      <c r="K26" s="72">
        <f t="shared" si="2"/>
        <v>0</v>
      </c>
      <c r="L26" s="72">
        <f t="shared" si="2"/>
        <v>0</v>
      </c>
      <c r="M26" s="72">
        <f t="shared" si="2"/>
        <v>0</v>
      </c>
      <c r="N26" s="72">
        <f t="shared" si="2"/>
        <v>0</v>
      </c>
      <c r="O26" s="72">
        <f t="shared" si="2"/>
        <v>0</v>
      </c>
      <c r="P26" s="72">
        <f t="shared" si="2"/>
        <v>0</v>
      </c>
      <c r="Q26" s="72">
        <f t="shared" si="2"/>
        <v>0</v>
      </c>
      <c r="R26" s="72">
        <f t="shared" si="2"/>
        <v>0</v>
      </c>
      <c r="S26" s="72">
        <f t="shared" si="2"/>
        <v>0</v>
      </c>
      <c r="T26" s="72">
        <f t="shared" si="2"/>
        <v>0</v>
      </c>
      <c r="U26" s="72">
        <f t="shared" si="2"/>
        <v>0</v>
      </c>
      <c r="V26" s="72">
        <f t="shared" si="2"/>
        <v>0</v>
      </c>
      <c r="W26" s="72">
        <f t="shared" si="2"/>
        <v>0</v>
      </c>
      <c r="X26" s="72">
        <f t="shared" si="2"/>
        <v>0</v>
      </c>
      <c r="Y26" s="72">
        <f t="shared" si="2"/>
        <v>0</v>
      </c>
      <c r="Z26" s="72">
        <f t="shared" si="2"/>
        <v>0</v>
      </c>
      <c r="AA26" s="72">
        <f t="shared" si="2"/>
        <v>0</v>
      </c>
      <c r="AB26" s="72">
        <f t="shared" si="2"/>
        <v>0</v>
      </c>
      <c r="AC26" s="72">
        <f t="shared" si="2"/>
        <v>0</v>
      </c>
      <c r="AD26" s="72">
        <f t="shared" si="2"/>
        <v>0</v>
      </c>
      <c r="AE26" s="72">
        <f t="shared" si="2"/>
        <v>0</v>
      </c>
      <c r="AF26" s="75"/>
      <c r="AG26" s="72"/>
      <c r="AH26" s="63"/>
    </row>
    <row r="27" spans="1:43" ht="28.5">
      <c r="A27" s="237"/>
      <c r="B27" s="72">
        <f t="shared" ref="B27:AE27" si="3">COUNTIF(B2:B23,"C")</f>
        <v>2</v>
      </c>
      <c r="C27" s="72">
        <f t="shared" si="3"/>
        <v>2</v>
      </c>
      <c r="D27" s="72">
        <f t="shared" si="3"/>
        <v>2</v>
      </c>
      <c r="E27" s="72">
        <f t="shared" si="3"/>
        <v>2</v>
      </c>
      <c r="F27" s="72">
        <f t="shared" si="3"/>
        <v>2</v>
      </c>
      <c r="G27" s="72">
        <f t="shared" si="3"/>
        <v>2</v>
      </c>
      <c r="H27" s="72">
        <f t="shared" si="3"/>
        <v>3</v>
      </c>
      <c r="I27" s="72">
        <f t="shared" si="3"/>
        <v>2</v>
      </c>
      <c r="J27" s="72">
        <f t="shared" si="3"/>
        <v>2</v>
      </c>
      <c r="K27" s="72">
        <f t="shared" si="3"/>
        <v>2</v>
      </c>
      <c r="L27" s="72">
        <f t="shared" si="3"/>
        <v>2</v>
      </c>
      <c r="M27" s="72">
        <f t="shared" si="3"/>
        <v>2</v>
      </c>
      <c r="N27" s="72">
        <f t="shared" si="3"/>
        <v>2</v>
      </c>
      <c r="O27" s="72">
        <f t="shared" si="3"/>
        <v>2</v>
      </c>
      <c r="P27" s="72">
        <f t="shared" si="3"/>
        <v>2</v>
      </c>
      <c r="Q27" s="72">
        <f t="shared" si="3"/>
        <v>2</v>
      </c>
      <c r="R27" s="72">
        <f t="shared" si="3"/>
        <v>2</v>
      </c>
      <c r="S27" s="72">
        <f t="shared" si="3"/>
        <v>2</v>
      </c>
      <c r="T27" s="72">
        <f t="shared" si="3"/>
        <v>2</v>
      </c>
      <c r="U27" s="72">
        <f t="shared" si="3"/>
        <v>2</v>
      </c>
      <c r="V27" s="72">
        <f t="shared" si="3"/>
        <v>2</v>
      </c>
      <c r="W27" s="72">
        <f t="shared" si="3"/>
        <v>2</v>
      </c>
      <c r="X27" s="72">
        <f t="shared" si="3"/>
        <v>2</v>
      </c>
      <c r="Y27" s="72">
        <f t="shared" si="3"/>
        <v>2</v>
      </c>
      <c r="Z27" s="72">
        <f t="shared" si="3"/>
        <v>2</v>
      </c>
      <c r="AA27" s="72">
        <f t="shared" si="3"/>
        <v>2</v>
      </c>
      <c r="AB27" s="72">
        <f t="shared" si="3"/>
        <v>2</v>
      </c>
      <c r="AC27" s="72">
        <f t="shared" si="3"/>
        <v>2</v>
      </c>
      <c r="AD27" s="72">
        <f t="shared" si="3"/>
        <v>2</v>
      </c>
      <c r="AE27" s="72">
        <f t="shared" si="3"/>
        <v>2</v>
      </c>
      <c r="AF27" s="75"/>
      <c r="AG27" s="72"/>
      <c r="AH27" s="63"/>
    </row>
    <row r="28" spans="1:43" ht="28.5">
      <c r="A28" s="237"/>
      <c r="B28" s="72">
        <f t="shared" ref="B28:AE28" si="4">COUNTIF(B3:B23,"E")</f>
        <v>0</v>
      </c>
      <c r="C28" s="72">
        <f t="shared" si="4"/>
        <v>0</v>
      </c>
      <c r="D28" s="72">
        <f t="shared" si="4"/>
        <v>0</v>
      </c>
      <c r="E28" s="72">
        <f t="shared" si="4"/>
        <v>0</v>
      </c>
      <c r="F28" s="72">
        <f t="shared" si="4"/>
        <v>0</v>
      </c>
      <c r="G28" s="72">
        <f t="shared" si="4"/>
        <v>0</v>
      </c>
      <c r="H28" s="72">
        <f t="shared" si="4"/>
        <v>0</v>
      </c>
      <c r="I28" s="72">
        <f t="shared" si="4"/>
        <v>0</v>
      </c>
      <c r="J28" s="72">
        <f t="shared" si="4"/>
        <v>0</v>
      </c>
      <c r="K28" s="72">
        <f t="shared" si="4"/>
        <v>0</v>
      </c>
      <c r="L28" s="72">
        <f t="shared" si="4"/>
        <v>0</v>
      </c>
      <c r="M28" s="72">
        <f t="shared" si="4"/>
        <v>0</v>
      </c>
      <c r="N28" s="72">
        <f t="shared" si="4"/>
        <v>0</v>
      </c>
      <c r="O28" s="72">
        <f t="shared" si="4"/>
        <v>0</v>
      </c>
      <c r="P28" s="72">
        <f t="shared" si="4"/>
        <v>0</v>
      </c>
      <c r="Q28" s="72">
        <f t="shared" si="4"/>
        <v>0</v>
      </c>
      <c r="R28" s="72">
        <f t="shared" si="4"/>
        <v>0</v>
      </c>
      <c r="S28" s="72">
        <f t="shared" si="4"/>
        <v>0</v>
      </c>
      <c r="T28" s="72">
        <f t="shared" si="4"/>
        <v>0</v>
      </c>
      <c r="U28" s="72">
        <f t="shared" si="4"/>
        <v>0</v>
      </c>
      <c r="V28" s="72">
        <f t="shared" si="4"/>
        <v>0</v>
      </c>
      <c r="W28" s="72">
        <f t="shared" si="4"/>
        <v>0</v>
      </c>
      <c r="X28" s="72">
        <f t="shared" si="4"/>
        <v>0</v>
      </c>
      <c r="Y28" s="72">
        <f t="shared" si="4"/>
        <v>0</v>
      </c>
      <c r="Z28" s="72">
        <f t="shared" si="4"/>
        <v>0</v>
      </c>
      <c r="AA28" s="72">
        <f t="shared" si="4"/>
        <v>0</v>
      </c>
      <c r="AB28" s="72">
        <f t="shared" si="4"/>
        <v>0</v>
      </c>
      <c r="AC28" s="72">
        <f t="shared" si="4"/>
        <v>0</v>
      </c>
      <c r="AD28" s="72">
        <f t="shared" si="4"/>
        <v>0</v>
      </c>
      <c r="AE28" s="72">
        <f t="shared" si="4"/>
        <v>0</v>
      </c>
      <c r="AF28" s="80"/>
      <c r="AG28" s="77"/>
      <c r="AH28" s="17"/>
    </row>
    <row r="29" spans="1:43" ht="28.5">
      <c r="A29" s="238" t="s">
        <v>168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232"/>
      <c r="AC29" s="232"/>
      <c r="AD29" s="232"/>
      <c r="AE29" s="232"/>
      <c r="AF29" s="85"/>
      <c r="AG29" s="85"/>
    </row>
    <row r="30" spans="1:43" ht="28.5">
      <c r="A30" s="343" t="s">
        <v>188</v>
      </c>
      <c r="B30" s="343"/>
      <c r="C30" s="343"/>
      <c r="D30" s="343"/>
      <c r="E30" s="343"/>
      <c r="F30" s="343"/>
      <c r="G30" s="343"/>
      <c r="H30" s="343"/>
      <c r="I30" s="62"/>
      <c r="J30" s="62"/>
      <c r="K30" s="62" t="s">
        <v>10</v>
      </c>
      <c r="L30" s="62" t="s">
        <v>11</v>
      </c>
      <c r="M30" s="62" t="s">
        <v>12</v>
      </c>
      <c r="N30" s="62" t="s">
        <v>13</v>
      </c>
      <c r="O30" s="62" t="s">
        <v>14</v>
      </c>
      <c r="P30" s="62" t="s">
        <v>15</v>
      </c>
      <c r="Q30" s="62" t="s">
        <v>16</v>
      </c>
      <c r="R30" s="62" t="s">
        <v>17</v>
      </c>
      <c r="S30" s="62" t="s">
        <v>18</v>
      </c>
      <c r="T30" s="62" t="s">
        <v>19</v>
      </c>
      <c r="U30" s="62" t="s">
        <v>20</v>
      </c>
      <c r="V30" s="62" t="s">
        <v>21</v>
      </c>
      <c r="W30" s="62" t="s">
        <v>65</v>
      </c>
      <c r="X30" s="62" t="s">
        <v>66</v>
      </c>
      <c r="Y30" s="62"/>
      <c r="Z30" s="62"/>
      <c r="AA30" s="62"/>
      <c r="AB30" s="62"/>
      <c r="AC30" s="62"/>
      <c r="AD30" s="62"/>
      <c r="AE30" s="62"/>
    </row>
    <row r="31" spans="1:43" ht="28.5">
      <c r="A31" s="239" t="s">
        <v>189</v>
      </c>
      <c r="B31" s="158"/>
      <c r="C31" s="158"/>
      <c r="D31" s="158"/>
      <c r="E31" s="158"/>
      <c r="F31" s="158"/>
      <c r="G31" s="158"/>
      <c r="H31" s="158"/>
      <c r="I31" s="62"/>
      <c r="J31" s="62" t="s">
        <v>108</v>
      </c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>
        <f>K31+L31+M31+N31+O31+P31+Q31+R31+S31+T31+U31+V31</f>
        <v>0</v>
      </c>
      <c r="X31" s="62">
        <v>-10</v>
      </c>
      <c r="Y31" s="62"/>
      <c r="Z31" s="62"/>
      <c r="AA31" s="62"/>
      <c r="AB31" s="62"/>
      <c r="AC31" s="62"/>
      <c r="AD31" s="62"/>
      <c r="AE31" s="62"/>
    </row>
    <row r="32" spans="1:43" ht="28.5">
      <c r="A32" s="239" t="s">
        <v>190</v>
      </c>
      <c r="B32" s="158"/>
      <c r="C32" s="158"/>
      <c r="D32" s="158"/>
      <c r="E32" s="158"/>
      <c r="F32" s="158"/>
      <c r="G32" s="158"/>
      <c r="H32" s="158"/>
      <c r="I32" s="62"/>
      <c r="J32" s="62" t="s">
        <v>175</v>
      </c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>
        <f t="shared" ref="W32:W38" si="5">K32+L32+M32+N32+O32+P32+Q32+R32+S32+T32+U32+V32</f>
        <v>0</v>
      </c>
      <c r="X32" s="62">
        <v>-10</v>
      </c>
      <c r="Y32" s="62"/>
      <c r="Z32" s="62"/>
      <c r="AA32" s="62"/>
      <c r="AB32" s="62"/>
      <c r="AC32" s="62"/>
      <c r="AD32" s="62"/>
      <c r="AE32" s="62"/>
    </row>
    <row r="33" spans="1:31" ht="28.5">
      <c r="A33" s="355" t="s">
        <v>191</v>
      </c>
      <c r="B33" s="355"/>
      <c r="C33" s="355"/>
      <c r="D33" s="355"/>
      <c r="E33" s="158"/>
      <c r="F33" s="158"/>
      <c r="G33" s="158"/>
      <c r="H33" s="158"/>
      <c r="I33" s="62"/>
      <c r="J33" s="62" t="s">
        <v>172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 t="shared" si="5"/>
        <v>0</v>
      </c>
      <c r="X33" s="62">
        <v>-10</v>
      </c>
      <c r="Y33" s="62" t="s">
        <v>193</v>
      </c>
      <c r="Z33" s="62"/>
      <c r="AA33" s="62"/>
      <c r="AB33" s="62"/>
      <c r="AC33" s="62"/>
      <c r="AD33" s="62"/>
      <c r="AE33" s="62"/>
    </row>
    <row r="34" spans="1:31" ht="28.5">
      <c r="A34" s="240" t="s">
        <v>192</v>
      </c>
      <c r="B34" s="158"/>
      <c r="C34" s="158"/>
      <c r="D34" s="158"/>
      <c r="E34" s="158"/>
      <c r="F34" s="158"/>
      <c r="G34" s="158"/>
      <c r="H34" s="158"/>
      <c r="I34" s="62"/>
      <c r="J34" s="62" t="s">
        <v>110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si="5"/>
        <v>0</v>
      </c>
      <c r="X34" s="62">
        <v>-10</v>
      </c>
      <c r="Y34" s="62"/>
      <c r="Z34" s="62"/>
      <c r="AA34" s="62"/>
      <c r="AB34" s="62"/>
      <c r="AC34" s="62"/>
      <c r="AD34" s="62"/>
      <c r="AE34" s="62"/>
    </row>
    <row r="35" spans="1:31" ht="28.5">
      <c r="A35" s="219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5"/>
        <v>0</v>
      </c>
      <c r="X35" s="62">
        <v>-10</v>
      </c>
      <c r="Y35" s="62"/>
      <c r="Z35" s="62"/>
      <c r="AA35" s="62"/>
      <c r="AB35" s="62"/>
      <c r="AC35" s="62"/>
      <c r="AD35" s="62"/>
      <c r="AE35" s="62"/>
    </row>
    <row r="36" spans="1:31" ht="28.5">
      <c r="A36" s="21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5"/>
        <v>0</v>
      </c>
      <c r="X36" s="62">
        <v>-10</v>
      </c>
      <c r="Y36" s="62"/>
      <c r="Z36" s="62"/>
      <c r="AA36" s="62"/>
      <c r="AB36" s="62"/>
      <c r="AC36" s="62"/>
      <c r="AD36" s="62"/>
      <c r="AE36" s="62"/>
    </row>
    <row r="37" spans="1:31" ht="28.5">
      <c r="A37" s="21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5"/>
        <v>0</v>
      </c>
      <c r="X37" s="62">
        <v>-10</v>
      </c>
      <c r="Y37" s="62"/>
      <c r="Z37" s="62"/>
      <c r="AA37" s="62"/>
      <c r="AB37" s="62"/>
      <c r="AC37" s="62"/>
      <c r="AD37" s="62"/>
      <c r="AE37" s="62"/>
    </row>
    <row r="38" spans="1:31" ht="28.5">
      <c r="A38" s="21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5"/>
        <v>0</v>
      </c>
      <c r="X38" s="62">
        <v>-10</v>
      </c>
      <c r="Y38" s="62"/>
      <c r="Z38" s="62"/>
      <c r="AA38" s="62"/>
      <c r="AB38" s="62"/>
      <c r="AC38" s="62"/>
      <c r="AD38" s="62"/>
      <c r="AE38" s="62"/>
    </row>
    <row r="39" spans="1:31" ht="28.5">
      <c r="J39" s="106"/>
      <c r="U39" s="84"/>
    </row>
    <row r="40" spans="1:31" ht="28.5">
      <c r="J40" s="106"/>
      <c r="U40" s="84"/>
    </row>
  </sheetData>
  <phoneticPr fontId="3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U40"/>
  <sheetViews>
    <sheetView topLeftCell="L4" zoomScale="70" zoomScaleNormal="70" workbookViewId="0">
      <selection activeCell="AI7" sqref="AI7"/>
    </sheetView>
  </sheetViews>
  <sheetFormatPr defaultRowHeight="14.25"/>
  <sheetData>
    <row r="2" spans="1:47" ht="28.5">
      <c r="A2" s="231" t="s">
        <v>514</v>
      </c>
      <c r="B2" s="324" t="s">
        <v>483</v>
      </c>
      <c r="C2" s="242"/>
      <c r="D2" s="242"/>
      <c r="E2" s="232"/>
      <c r="F2" s="242"/>
      <c r="G2" s="114"/>
      <c r="H2" s="242"/>
      <c r="I2" s="242"/>
      <c r="J2" s="242" t="s">
        <v>349</v>
      </c>
      <c r="K2" s="242"/>
      <c r="L2" s="233"/>
      <c r="M2" s="242"/>
      <c r="N2" s="242">
        <v>2026</v>
      </c>
      <c r="O2" s="242"/>
      <c r="P2" s="242"/>
      <c r="Q2" s="356" t="s">
        <v>489</v>
      </c>
      <c r="R2" s="356"/>
      <c r="S2" s="325" t="s">
        <v>482</v>
      </c>
      <c r="T2" s="242"/>
      <c r="U2" s="242"/>
      <c r="V2" s="234"/>
      <c r="W2" s="242"/>
      <c r="X2" s="242"/>
      <c r="Y2" s="242"/>
      <c r="Z2" s="242"/>
      <c r="AA2" s="242"/>
      <c r="AB2" s="242"/>
      <c r="AC2" s="242"/>
      <c r="AD2" s="114"/>
      <c r="AE2" s="242"/>
      <c r="AF2" s="217"/>
      <c r="AG2" s="5"/>
      <c r="AH2" s="6"/>
      <c r="AI2" s="9"/>
    </row>
    <row r="3" spans="1:47" ht="57">
      <c r="A3" s="231" t="s">
        <v>0</v>
      </c>
      <c r="B3" s="242">
        <v>1</v>
      </c>
      <c r="C3" s="242">
        <v>2</v>
      </c>
      <c r="D3" s="242">
        <v>3</v>
      </c>
      <c r="E3" s="232">
        <v>4</v>
      </c>
      <c r="F3" s="242">
        <v>5</v>
      </c>
      <c r="G3" s="242">
        <v>6</v>
      </c>
      <c r="H3" s="242">
        <v>7</v>
      </c>
      <c r="I3" s="242">
        <v>8</v>
      </c>
      <c r="J3" s="242">
        <v>9</v>
      </c>
      <c r="K3" s="242">
        <v>10</v>
      </c>
      <c r="L3" s="242">
        <v>11</v>
      </c>
      <c r="M3" s="242">
        <v>12</v>
      </c>
      <c r="N3" s="242">
        <v>13</v>
      </c>
      <c r="O3" s="242">
        <v>14</v>
      </c>
      <c r="P3" s="242">
        <v>15</v>
      </c>
      <c r="Q3" s="242">
        <v>16</v>
      </c>
      <c r="R3" s="242">
        <v>17</v>
      </c>
      <c r="S3" s="242">
        <v>18</v>
      </c>
      <c r="T3" s="242">
        <v>19</v>
      </c>
      <c r="U3" s="242">
        <v>20</v>
      </c>
      <c r="V3" s="242">
        <v>21</v>
      </c>
      <c r="W3" s="242">
        <v>22</v>
      </c>
      <c r="X3" s="242">
        <v>23</v>
      </c>
      <c r="Y3" s="242">
        <v>24</v>
      </c>
      <c r="Z3" s="242">
        <v>25</v>
      </c>
      <c r="AA3" s="113">
        <v>26</v>
      </c>
      <c r="AB3" s="113">
        <v>27</v>
      </c>
      <c r="AC3" s="242">
        <v>28</v>
      </c>
      <c r="AD3" s="242">
        <v>29</v>
      </c>
      <c r="AE3" s="242">
        <v>30</v>
      </c>
      <c r="AF3" s="16">
        <v>31</v>
      </c>
      <c r="AG3" s="347" t="s">
        <v>1</v>
      </c>
      <c r="AH3" s="349" t="s">
        <v>2</v>
      </c>
      <c r="AI3" s="344" t="s">
        <v>59</v>
      </c>
      <c r="AR3" s="351" t="s">
        <v>44</v>
      </c>
      <c r="AS3" s="353" t="s">
        <v>45</v>
      </c>
      <c r="AT3" s="339" t="s">
        <v>114</v>
      </c>
      <c r="AU3" s="341" t="s">
        <v>176</v>
      </c>
    </row>
    <row r="4" spans="1:47" ht="28.5">
      <c r="A4" s="231" t="s">
        <v>3</v>
      </c>
      <c r="B4" s="62" t="s">
        <v>113</v>
      </c>
      <c r="C4" s="113" t="s">
        <v>115</v>
      </c>
      <c r="D4" s="154" t="s">
        <v>173</v>
      </c>
      <c r="E4" s="154" t="s">
        <v>111</v>
      </c>
      <c r="F4" s="62" t="s">
        <v>112</v>
      </c>
      <c r="G4" s="62" t="s">
        <v>113</v>
      </c>
      <c r="H4" s="62" t="s">
        <v>114</v>
      </c>
      <c r="I4" s="62" t="s">
        <v>113</v>
      </c>
      <c r="J4" s="113" t="s">
        <v>115</v>
      </c>
      <c r="K4" s="154" t="s">
        <v>173</v>
      </c>
      <c r="L4" s="154" t="s">
        <v>111</v>
      </c>
      <c r="M4" s="62" t="s">
        <v>112</v>
      </c>
      <c r="N4" s="62" t="s">
        <v>113</v>
      </c>
      <c r="O4" s="62" t="s">
        <v>114</v>
      </c>
      <c r="P4" s="62" t="s">
        <v>113</v>
      </c>
      <c r="Q4" s="113" t="s">
        <v>115</v>
      </c>
      <c r="R4" s="154" t="s">
        <v>173</v>
      </c>
      <c r="S4" s="154" t="s">
        <v>111</v>
      </c>
      <c r="T4" s="62" t="s">
        <v>112</v>
      </c>
      <c r="U4" s="62" t="s">
        <v>113</v>
      </c>
      <c r="V4" s="62" t="s">
        <v>114</v>
      </c>
      <c r="W4" s="62" t="s">
        <v>113</v>
      </c>
      <c r="X4" s="113" t="s">
        <v>115</v>
      </c>
      <c r="Y4" s="154" t="s">
        <v>173</v>
      </c>
      <c r="Z4" s="154" t="s">
        <v>111</v>
      </c>
      <c r="AA4" s="62" t="s">
        <v>112</v>
      </c>
      <c r="AB4" s="62" t="s">
        <v>113</v>
      </c>
      <c r="AC4" s="62" t="s">
        <v>114</v>
      </c>
      <c r="AD4" s="62" t="s">
        <v>113</v>
      </c>
      <c r="AE4" s="113" t="s">
        <v>115</v>
      </c>
      <c r="AF4" s="154" t="s">
        <v>173</v>
      </c>
      <c r="AG4" s="348"/>
      <c r="AH4" s="350"/>
      <c r="AI4" s="345"/>
      <c r="AJ4" s="19" t="s">
        <v>515</v>
      </c>
      <c r="AK4" s="20" t="s">
        <v>60</v>
      </c>
      <c r="AL4" s="20" t="s">
        <v>187</v>
      </c>
      <c r="AM4" s="20" t="s">
        <v>61</v>
      </c>
      <c r="AN4" s="20" t="s">
        <v>62</v>
      </c>
      <c r="AO4" s="21" t="s">
        <v>63</v>
      </c>
      <c r="AR4" s="352"/>
      <c r="AS4" s="354"/>
      <c r="AT4" s="340"/>
      <c r="AU4" s="342"/>
    </row>
    <row r="5" spans="1:47" ht="28.5">
      <c r="A5" s="231" t="s">
        <v>507</v>
      </c>
      <c r="B5" s="113" t="s">
        <v>378</v>
      </c>
      <c r="C5" s="113" t="s">
        <v>492</v>
      </c>
      <c r="D5" s="113" t="s">
        <v>492</v>
      </c>
      <c r="E5" s="113" t="s">
        <v>492</v>
      </c>
      <c r="F5" s="117" t="s">
        <v>46</v>
      </c>
      <c r="G5" s="113" t="s">
        <v>490</v>
      </c>
      <c r="H5" s="113" t="s">
        <v>511</v>
      </c>
      <c r="I5" s="113" t="s">
        <v>495</v>
      </c>
      <c r="J5" s="113" t="s">
        <v>494</v>
      </c>
      <c r="K5" s="117" t="s">
        <v>512</v>
      </c>
      <c r="L5" s="113" t="s">
        <v>497</v>
      </c>
      <c r="M5" s="113" t="s">
        <v>44</v>
      </c>
      <c r="N5" s="113" t="s">
        <v>85</v>
      </c>
      <c r="O5" s="113" t="s">
        <v>510</v>
      </c>
      <c r="P5" s="113" t="s">
        <v>91</v>
      </c>
      <c r="Q5" s="113" t="s">
        <v>509</v>
      </c>
      <c r="R5" s="113" t="s">
        <v>497</v>
      </c>
      <c r="S5" s="117" t="s">
        <v>498</v>
      </c>
      <c r="T5" s="113" t="s">
        <v>498</v>
      </c>
      <c r="U5" s="113" t="s">
        <v>508</v>
      </c>
      <c r="V5" s="113" t="s">
        <v>92</v>
      </c>
      <c r="W5" s="113" t="s">
        <v>94</v>
      </c>
      <c r="X5" s="113" t="s">
        <v>510</v>
      </c>
      <c r="Y5" s="113" t="s">
        <v>45</v>
      </c>
      <c r="Z5" s="113" t="s">
        <v>509</v>
      </c>
      <c r="AA5" s="113" t="s">
        <v>44</v>
      </c>
      <c r="AB5" s="113" t="s">
        <v>95</v>
      </c>
      <c r="AC5" s="113" t="s">
        <v>97</v>
      </c>
      <c r="AD5" s="113" t="s">
        <v>44</v>
      </c>
      <c r="AE5" s="113" t="s">
        <v>44</v>
      </c>
      <c r="AF5" s="128" t="s">
        <v>98</v>
      </c>
      <c r="AG5" s="61"/>
      <c r="AH5" s="62">
        <v>3</v>
      </c>
      <c r="AI5" s="182" t="s">
        <v>517</v>
      </c>
      <c r="AJ5" s="23">
        <f>COUNTIFS($B$4:$AF$4,"s",B5:AF5,"s*")+COUNTIFS($B$4:$AF$4,"s",B5:AF5,"r*")+COUNTIFS($B$4:$AF$4,"s",B5:AF5,"al*")+COUNTIFS($B$4:$AF$4,"s",B5:AF5,"sch*")</f>
        <v>4</v>
      </c>
      <c r="AK5" s="37">
        <f t="shared" ref="AK5" si="0">COUNTIF(B5:AF5,"A")</f>
        <v>11</v>
      </c>
      <c r="AL5" s="24">
        <f>COUNTIF(C5:AI5,"B")</f>
        <v>1</v>
      </c>
      <c r="AM5" s="37">
        <f t="shared" ref="AM5" si="1">COUNTIF(B5:AF5,"C")</f>
        <v>6</v>
      </c>
      <c r="AN5" s="24">
        <f>COUNTIF(B5:AI5,"E")</f>
        <v>0</v>
      </c>
      <c r="AO5" s="25">
        <f t="shared" ref="AO5" si="2">COUNTIF(B5:AF5,"sh*")+COUNTIF(B5:AF5,"ro*")+COUNTIF(B5:AF5,"al*")+COUNTIF(B5:AF5,"sch*")</f>
        <v>9</v>
      </c>
      <c r="AR5" s="241">
        <f>COUNTIF($B$5:$AI$5,"A")</f>
        <v>11</v>
      </c>
      <c r="AS5" s="218">
        <f>COUNTIF($C$5:$AJ$5,"C")</f>
        <v>6</v>
      </c>
      <c r="AT5" s="218">
        <f>COUNTIF($B$5:$AI$5,"W")</f>
        <v>0</v>
      </c>
      <c r="AU5" s="220">
        <f>COUNTIF($B$5:$AI$5,"RO")</f>
        <v>0</v>
      </c>
    </row>
    <row r="6" spans="1:47" ht="28.5">
      <c r="A6" s="231" t="s">
        <v>525</v>
      </c>
      <c r="B6" s="113"/>
      <c r="C6" s="113"/>
      <c r="D6" s="113"/>
      <c r="E6" s="160"/>
      <c r="F6" s="113"/>
      <c r="G6" s="120"/>
      <c r="H6" s="117"/>
      <c r="I6" s="115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7"/>
      <c r="AB6" s="113"/>
      <c r="AC6" s="113"/>
      <c r="AD6" s="113"/>
      <c r="AE6" s="113"/>
      <c r="AF6" s="128"/>
      <c r="AG6" s="61"/>
      <c r="AH6" s="62"/>
      <c r="AI6" s="121"/>
      <c r="AJ6" s="23"/>
      <c r="AK6" s="40"/>
      <c r="AL6" s="40"/>
      <c r="AM6" s="40"/>
      <c r="AN6" s="41"/>
      <c r="AO6" s="42"/>
      <c r="AR6" s="241"/>
      <c r="AS6" s="219"/>
      <c r="AT6" s="225"/>
      <c r="AU6" s="221"/>
    </row>
    <row r="7" spans="1:47" ht="28.5">
      <c r="A7" s="122" t="s">
        <v>194</v>
      </c>
      <c r="B7" s="113" t="s">
        <v>490</v>
      </c>
      <c r="C7" s="113" t="s">
        <v>490</v>
      </c>
      <c r="D7" s="113" t="s">
        <v>491</v>
      </c>
      <c r="E7" s="113" t="s">
        <v>491</v>
      </c>
      <c r="F7" s="113" t="s">
        <v>490</v>
      </c>
      <c r="G7" s="113" t="s">
        <v>491</v>
      </c>
      <c r="H7" s="113" t="s">
        <v>494</v>
      </c>
      <c r="I7" s="117" t="s">
        <v>511</v>
      </c>
      <c r="J7" s="117" t="s">
        <v>85</v>
      </c>
      <c r="K7" s="113" t="s">
        <v>497</v>
      </c>
      <c r="L7" s="113" t="s">
        <v>498</v>
      </c>
      <c r="M7" s="113" t="s">
        <v>91</v>
      </c>
      <c r="N7" s="113" t="s">
        <v>509</v>
      </c>
      <c r="O7" s="113" t="s">
        <v>509</v>
      </c>
      <c r="P7" s="113" t="s">
        <v>498</v>
      </c>
      <c r="Q7" s="113" t="s">
        <v>92</v>
      </c>
      <c r="R7" s="113" t="s">
        <v>498</v>
      </c>
      <c r="S7" s="117" t="s">
        <v>513</v>
      </c>
      <c r="T7" s="113" t="s">
        <v>96</v>
      </c>
      <c r="U7" s="113" t="s">
        <v>500</v>
      </c>
      <c r="V7" s="113" t="s">
        <v>510</v>
      </c>
      <c r="W7" s="113" t="s">
        <v>44</v>
      </c>
      <c r="X7" s="113" t="s">
        <v>95</v>
      </c>
      <c r="Y7" s="113" t="s">
        <v>510</v>
      </c>
      <c r="Z7" s="113" t="s">
        <v>97</v>
      </c>
      <c r="AA7" s="113" t="s">
        <v>506</v>
      </c>
      <c r="AB7" s="113" t="s">
        <v>45</v>
      </c>
      <c r="AC7" s="113" t="s">
        <v>45</v>
      </c>
      <c r="AD7" s="113" t="s">
        <v>98</v>
      </c>
      <c r="AE7" s="113" t="s">
        <v>80</v>
      </c>
      <c r="AF7" s="128" t="s">
        <v>506</v>
      </c>
      <c r="AG7" s="61"/>
      <c r="AH7" s="62">
        <v>13.5</v>
      </c>
      <c r="AI7" s="182" t="s">
        <v>520</v>
      </c>
      <c r="AJ7" s="23">
        <f>COUNTIFS($B$4:$AF$4,"s",B7:AF7,"s*")+COUNTIFS($B$4:$AF$4,"s",B7:AF7,"r*")+COUNTIFS($B$4:$AF$4,"s",B7:AF7,"al*")+COUNTIFS($B$4:$AF$4,"s",B7:AF7,"sch*")</f>
        <v>2</v>
      </c>
      <c r="AK7" s="45">
        <f>COUNTIF(B7:AF7,"A")</f>
        <v>10</v>
      </c>
      <c r="AL7" s="24">
        <f>COUNTIF(C7:AI7,"B")</f>
        <v>0</v>
      </c>
      <c r="AM7" s="45">
        <f>COUNTIF(B7:AF7,"C")</f>
        <v>11</v>
      </c>
      <c r="AN7" s="24">
        <f>COUNTIF(B7:AI7,"E")</f>
        <v>0</v>
      </c>
      <c r="AO7" s="25">
        <f>COUNTIF(B7:AF7,"sh*")+COUNTIF(B7:AF7,"ro*")+COUNTIF(B7:AF7,"al*")+COUNTIF(B7:AF7,"sch*")</f>
        <v>9</v>
      </c>
      <c r="AR7" s="241">
        <f>COUNTIF($B$7:$AI$7,"A")</f>
        <v>10</v>
      </c>
      <c r="AS7" s="218">
        <f>COUNTIF($C$7:$AJ$7,"C")</f>
        <v>11</v>
      </c>
      <c r="AT7" s="218">
        <f>COUNTIF($B$7:$AI$7,"W")</f>
        <v>0</v>
      </c>
      <c r="AU7" s="220">
        <f>COUNTIF($B$7:$AI$7,"RO")</f>
        <v>0</v>
      </c>
    </row>
    <row r="8" spans="1:47" ht="28.5">
      <c r="A8" s="122" t="s">
        <v>75</v>
      </c>
      <c r="B8" s="113"/>
      <c r="C8" s="113"/>
      <c r="D8" s="113"/>
      <c r="E8" s="113"/>
      <c r="F8" s="113"/>
      <c r="G8" s="113"/>
      <c r="H8" s="113"/>
      <c r="I8" s="115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6"/>
      <c r="W8" s="113"/>
      <c r="X8" s="113"/>
      <c r="Y8" s="113"/>
      <c r="Z8" s="113"/>
      <c r="AA8" s="113"/>
      <c r="AB8" s="113"/>
      <c r="AC8" s="123"/>
      <c r="AD8" s="113"/>
      <c r="AE8" s="113" t="s">
        <v>518</v>
      </c>
      <c r="AF8" s="128"/>
      <c r="AG8" s="61"/>
      <c r="AH8" s="62"/>
      <c r="AI8" s="114"/>
      <c r="AJ8" s="46"/>
      <c r="AK8" s="47"/>
      <c r="AL8" s="47"/>
      <c r="AM8" s="47"/>
      <c r="AN8" s="48"/>
      <c r="AO8" s="49"/>
      <c r="AR8" s="241"/>
      <c r="AS8" s="219"/>
      <c r="AT8" s="225"/>
      <c r="AU8" s="221"/>
    </row>
    <row r="9" spans="1:47" ht="28.5">
      <c r="A9" s="122" t="s">
        <v>480</v>
      </c>
      <c r="B9" s="113" t="s">
        <v>491</v>
      </c>
      <c r="C9" s="128" t="s">
        <v>491</v>
      </c>
      <c r="D9" s="113" t="s">
        <v>490</v>
      </c>
      <c r="E9" s="113" t="s">
        <v>490</v>
      </c>
      <c r="F9" s="113" t="s">
        <v>491</v>
      </c>
      <c r="G9" s="113" t="s">
        <v>490</v>
      </c>
      <c r="H9" s="117" t="s">
        <v>511</v>
      </c>
      <c r="I9" s="113" t="s">
        <v>512</v>
      </c>
      <c r="J9" s="113" t="s">
        <v>45</v>
      </c>
      <c r="K9" s="113" t="s">
        <v>498</v>
      </c>
      <c r="L9" s="113" t="s">
        <v>86</v>
      </c>
      <c r="M9" s="113" t="s">
        <v>509</v>
      </c>
      <c r="N9" s="113" t="s">
        <v>44</v>
      </c>
      <c r="O9" s="113" t="s">
        <v>91</v>
      </c>
      <c r="P9" s="113" t="s">
        <v>92</v>
      </c>
      <c r="Q9" s="113" t="s">
        <v>44</v>
      </c>
      <c r="R9" s="113" t="s">
        <v>94</v>
      </c>
      <c r="S9" s="113" t="s">
        <v>497</v>
      </c>
      <c r="T9" s="113" t="s">
        <v>45</v>
      </c>
      <c r="U9" s="113" t="s">
        <v>95</v>
      </c>
      <c r="V9" s="113" t="s">
        <v>45</v>
      </c>
      <c r="W9" s="113" t="s">
        <v>45</v>
      </c>
      <c r="X9" s="113" t="s">
        <v>97</v>
      </c>
      <c r="Y9" s="113" t="s">
        <v>500</v>
      </c>
      <c r="Z9" s="113" t="s">
        <v>44</v>
      </c>
      <c r="AA9" s="113" t="s">
        <v>98</v>
      </c>
      <c r="AB9" s="113" t="s">
        <v>510</v>
      </c>
      <c r="AC9" s="113" t="s">
        <v>44</v>
      </c>
      <c r="AD9" s="113" t="s">
        <v>506</v>
      </c>
      <c r="AE9" s="113" t="s">
        <v>44</v>
      </c>
      <c r="AF9" s="113" t="s">
        <v>80</v>
      </c>
      <c r="AG9" s="61"/>
      <c r="AH9" s="62">
        <v>1</v>
      </c>
      <c r="AI9" s="113">
        <v>0</v>
      </c>
      <c r="AJ9" s="23">
        <f>COUNTIFS($B$4:$AF$4,"s",B9:AF9,"s*")+COUNTIFS($B$4:$AF$4,"s",B9:AF9,"r*")+COUNTIFS($B$4:$AF$4,"s",B9:AF9,"al*")+COUNTIFS($B$4:$AF$4,"s",B9:AF9,"sch*")</f>
        <v>3</v>
      </c>
      <c r="AK9" s="45">
        <f>COUNTIF(B9:AF9,"A")</f>
        <v>10</v>
      </c>
      <c r="AL9" s="24">
        <f>COUNTIF(C9:AI9,"B")</f>
        <v>0</v>
      </c>
      <c r="AM9" s="45">
        <f>COUNTIF(B9:AF9,"C")</f>
        <v>11</v>
      </c>
      <c r="AN9" s="24">
        <f>COUNTIF(B9:AI9,"E")</f>
        <v>0</v>
      </c>
      <c r="AO9" s="25">
        <f>COUNTIF(B9:AF9,"sh*")+COUNTIF(B9:AF9,"ro*")+COUNTIF(B9:AF9,"al*")+COUNTIF(B9:AF9,"sch*")</f>
        <v>9</v>
      </c>
      <c r="AR9" s="241">
        <f>COUNTIF($B$9:$AI$9,"A")</f>
        <v>10</v>
      </c>
      <c r="AS9" s="218">
        <f>COUNTIF($C$9:$AJ$9,"C")</f>
        <v>10</v>
      </c>
      <c r="AT9" s="218">
        <f>COUNTIF($B$9:$AI$9,"W")</f>
        <v>0</v>
      </c>
      <c r="AU9" s="220">
        <f>COUNTIF($B$9:$AI$9,"RO")</f>
        <v>0</v>
      </c>
    </row>
    <row r="10" spans="1:47" ht="28.5">
      <c r="A10" s="122" t="s">
        <v>181</v>
      </c>
      <c r="B10" s="113"/>
      <c r="C10" s="113"/>
      <c r="D10" s="113"/>
      <c r="E10" s="113"/>
      <c r="F10" s="113"/>
      <c r="G10" s="113"/>
      <c r="H10" s="113"/>
      <c r="I10" s="115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6"/>
      <c r="W10" s="113"/>
      <c r="X10" s="113"/>
      <c r="Y10" s="113"/>
      <c r="Z10" s="113"/>
      <c r="AA10" s="113"/>
      <c r="AB10" s="113"/>
      <c r="AC10" s="123"/>
      <c r="AD10" s="113"/>
      <c r="AE10" s="113"/>
      <c r="AF10" s="128" t="s">
        <v>516</v>
      </c>
      <c r="AG10" s="61"/>
      <c r="AH10" s="62"/>
      <c r="AI10" s="114"/>
      <c r="AJ10" s="23"/>
      <c r="AK10" s="45"/>
      <c r="AL10" s="24"/>
      <c r="AM10" s="45"/>
      <c r="AN10" s="24"/>
      <c r="AO10" s="25"/>
      <c r="AR10" s="241"/>
      <c r="AS10" s="219"/>
      <c r="AT10" s="225"/>
      <c r="AU10" s="221"/>
    </row>
    <row r="11" spans="1:47" ht="28.5">
      <c r="A11" s="122" t="s">
        <v>481</v>
      </c>
      <c r="B11" s="113" t="s">
        <v>491</v>
      </c>
      <c r="C11" s="113" t="s">
        <v>491</v>
      </c>
      <c r="D11" s="113" t="s">
        <v>490</v>
      </c>
      <c r="E11" s="113" t="s">
        <v>45</v>
      </c>
      <c r="F11" s="113" t="s">
        <v>490</v>
      </c>
      <c r="G11" s="113" t="s">
        <v>513</v>
      </c>
      <c r="H11" s="117" t="s">
        <v>495</v>
      </c>
      <c r="I11" s="113" t="s">
        <v>45</v>
      </c>
      <c r="J11" s="113" t="s">
        <v>494</v>
      </c>
      <c r="K11" s="113" t="s">
        <v>512</v>
      </c>
      <c r="L11" s="113" t="s">
        <v>497</v>
      </c>
      <c r="M11" s="113" t="s">
        <v>44</v>
      </c>
      <c r="N11" s="113" t="s">
        <v>85</v>
      </c>
      <c r="O11" s="113" t="s">
        <v>91</v>
      </c>
      <c r="P11" s="113" t="s">
        <v>509</v>
      </c>
      <c r="Q11" s="113" t="s">
        <v>509</v>
      </c>
      <c r="R11" s="113" t="s">
        <v>92</v>
      </c>
      <c r="S11" s="117" t="s">
        <v>45</v>
      </c>
      <c r="T11" s="113" t="s">
        <v>510</v>
      </c>
      <c r="U11" s="113" t="s">
        <v>94</v>
      </c>
      <c r="V11" s="116" t="s">
        <v>510</v>
      </c>
      <c r="W11" s="113" t="s">
        <v>105</v>
      </c>
      <c r="X11" s="113" t="s">
        <v>509</v>
      </c>
      <c r="Y11" s="113" t="s">
        <v>97</v>
      </c>
      <c r="Z11" s="123" t="s">
        <v>509</v>
      </c>
      <c r="AA11" s="123" t="s">
        <v>510</v>
      </c>
      <c r="AB11" s="113" t="s">
        <v>44</v>
      </c>
      <c r="AC11" s="123" t="s">
        <v>44</v>
      </c>
      <c r="AD11" s="113" t="s">
        <v>519</v>
      </c>
      <c r="AE11" s="113" t="s">
        <v>98</v>
      </c>
      <c r="AF11" s="128" t="s">
        <v>510</v>
      </c>
      <c r="AG11" s="61"/>
      <c r="AH11" s="62">
        <v>28</v>
      </c>
      <c r="AI11" s="113">
        <v>0</v>
      </c>
      <c r="AJ11" s="23">
        <f>COUNTIFS($B$4:$AF$4,"s",B11:AF11,"s*")+COUNTIFS($B$4:$AF$4,"s",B11:AF11,"r*")+COUNTIFS($B$4:$AF$4,"s",B11:AF11,"al*")+COUNTIFS($B$4:$AF$4,"s",B11:AF11,"sch*")</f>
        <v>3</v>
      </c>
      <c r="AK11" s="45">
        <f>COUNTIF(B11:AF11,"A")</f>
        <v>11</v>
      </c>
      <c r="AL11" s="24">
        <f>COUNTIF(C11:AI11,"B")</f>
        <v>0</v>
      </c>
      <c r="AM11" s="45">
        <f>COUNTIF(B11:AF11,"C")</f>
        <v>11</v>
      </c>
      <c r="AN11" s="24">
        <f>COUNTIF(B11:AI11,"E")</f>
        <v>0</v>
      </c>
      <c r="AO11" s="25">
        <f>COUNTIF(B11:AF11,"sh*")+COUNTIF(B11:AF11,"ro*")+COUNTIF(B11:AF11,"al*")+COUNTIF(B11:AF11,"sch*")</f>
        <v>9</v>
      </c>
      <c r="AR11" s="222">
        <f>COUNTIF($B$11:$AI$11,"A")</f>
        <v>11</v>
      </c>
      <c r="AS11" s="223">
        <f>COUNTIF($C$11:$AJ$11,"C")</f>
        <v>10</v>
      </c>
      <c r="AT11" s="228">
        <f>COUNTIF($B$11:$AI$11,"W")</f>
        <v>0</v>
      </c>
      <c r="AU11" s="224">
        <f>COUNTIF($B$11:$AI$11,"RO")</f>
        <v>0</v>
      </c>
    </row>
    <row r="12" spans="1:47" ht="28.5">
      <c r="A12" s="122" t="s">
        <v>24</v>
      </c>
      <c r="B12" s="113"/>
      <c r="C12" s="113"/>
      <c r="D12" s="113"/>
      <c r="E12" s="113"/>
      <c r="F12" s="113"/>
      <c r="G12" s="113"/>
      <c r="H12" s="113" t="s">
        <v>522</v>
      </c>
      <c r="I12" s="115" t="s">
        <v>522</v>
      </c>
      <c r="J12" s="113" t="s">
        <v>523</v>
      </c>
      <c r="K12" s="113"/>
      <c r="L12" s="113" t="s">
        <v>522</v>
      </c>
      <c r="M12" s="113" t="s">
        <v>523</v>
      </c>
      <c r="N12" s="113"/>
      <c r="O12" s="113"/>
      <c r="P12" s="113"/>
      <c r="Q12" s="113" t="s">
        <v>522</v>
      </c>
      <c r="R12" s="113"/>
      <c r="S12" s="113"/>
      <c r="T12" s="113" t="s">
        <v>523</v>
      </c>
      <c r="U12" s="113"/>
      <c r="V12" s="116" t="s">
        <v>523</v>
      </c>
      <c r="W12" s="113"/>
      <c r="X12" s="113" t="s">
        <v>521</v>
      </c>
      <c r="Y12" s="113"/>
      <c r="Z12" s="113" t="s">
        <v>521</v>
      </c>
      <c r="AA12" s="113" t="s">
        <v>523</v>
      </c>
      <c r="AB12" s="113" t="s">
        <v>523</v>
      </c>
      <c r="AC12" s="123" t="s">
        <v>523</v>
      </c>
      <c r="AD12" s="113" t="s">
        <v>523</v>
      </c>
      <c r="AE12" s="113"/>
      <c r="AF12" s="128" t="s">
        <v>523</v>
      </c>
      <c r="AG12" s="61"/>
      <c r="AH12" s="62"/>
      <c r="AI12" s="114"/>
      <c r="AJ12" s="23"/>
      <c r="AK12" s="45"/>
      <c r="AL12" s="24"/>
      <c r="AM12" s="45"/>
      <c r="AN12" s="24"/>
      <c r="AO12" s="25"/>
      <c r="AR12" s="222"/>
      <c r="AS12" s="226"/>
      <c r="AT12" s="229"/>
      <c r="AU12" s="227"/>
    </row>
    <row r="13" spans="1:47" ht="28.5">
      <c r="A13" s="122" t="s">
        <v>479</v>
      </c>
      <c r="B13" s="113" t="s">
        <v>490</v>
      </c>
      <c r="C13" s="113" t="s">
        <v>490</v>
      </c>
      <c r="D13" s="113" t="s">
        <v>491</v>
      </c>
      <c r="E13" s="113" t="s">
        <v>44</v>
      </c>
      <c r="F13" s="113" t="s">
        <v>511</v>
      </c>
      <c r="G13" s="113" t="s">
        <v>45</v>
      </c>
      <c r="H13" s="117" t="s">
        <v>494</v>
      </c>
      <c r="I13" s="117" t="s">
        <v>504</v>
      </c>
      <c r="J13" s="117" t="s">
        <v>512</v>
      </c>
      <c r="K13" s="117" t="s">
        <v>45</v>
      </c>
      <c r="L13" s="113" t="s">
        <v>504</v>
      </c>
      <c r="M13" s="113" t="s">
        <v>85</v>
      </c>
      <c r="N13" s="113" t="s">
        <v>509</v>
      </c>
      <c r="O13" s="113" t="s">
        <v>498</v>
      </c>
      <c r="P13" s="113" t="s">
        <v>91</v>
      </c>
      <c r="Q13" s="113" t="s">
        <v>92</v>
      </c>
      <c r="R13" s="113" t="s">
        <v>509</v>
      </c>
      <c r="S13" s="113" t="s">
        <v>44</v>
      </c>
      <c r="T13" s="113" t="s">
        <v>94</v>
      </c>
      <c r="U13" s="113" t="s">
        <v>510</v>
      </c>
      <c r="V13" s="116" t="s">
        <v>95</v>
      </c>
      <c r="W13" s="113" t="s">
        <v>510</v>
      </c>
      <c r="X13" s="113" t="s">
        <v>501</v>
      </c>
      <c r="Y13" s="113" t="s">
        <v>484</v>
      </c>
      <c r="Z13" s="113" t="s">
        <v>485</v>
      </c>
      <c r="AA13" s="113" t="s">
        <v>487</v>
      </c>
      <c r="AB13" s="113" t="s">
        <v>486</v>
      </c>
      <c r="AC13" s="113" t="s">
        <v>97</v>
      </c>
      <c r="AD13" s="113" t="s">
        <v>98</v>
      </c>
      <c r="AE13" s="113" t="s">
        <v>500</v>
      </c>
      <c r="AF13" s="128" t="s">
        <v>45</v>
      </c>
      <c r="AG13" s="61"/>
      <c r="AH13" s="62">
        <v>7</v>
      </c>
      <c r="AI13" s="113">
        <v>1</v>
      </c>
      <c r="AJ13" s="23">
        <f>COUNTIFS($B$4:$AF$4,"s",B13:AF13,"s*")+COUNTIFS($B$4:$AF$4,"s",B13:AF13,"r*")+COUNTIFS($B$4:$AF$4,"s",B13:AF13,"al*")+COUNTIFS($B$4:$AF$4,"s",B13:AF13,"sch*")</f>
        <v>2</v>
      </c>
      <c r="AK13" s="45">
        <f>COUNTIF(B13:AF13,"A")</f>
        <v>11</v>
      </c>
      <c r="AL13" s="24">
        <f>COUNTIF(C13:AI13,"B")</f>
        <v>0</v>
      </c>
      <c r="AM13" s="45">
        <f>COUNTIF(B13:AF13,"C")</f>
        <v>7</v>
      </c>
      <c r="AN13" s="24">
        <f>COUNTIF(B13:AI13,"E")</f>
        <v>0</v>
      </c>
      <c r="AO13" s="25">
        <f>COUNTIF(B13:AF13,"sh*")+COUNTIF(B13:AF13,"ro*")+COUNTIF(B13:AF13,"al*")+COUNTIF(B13:AF13,"sch*")</f>
        <v>13</v>
      </c>
    </row>
    <row r="14" spans="1:47" ht="28.5">
      <c r="A14" s="122" t="s">
        <v>181</v>
      </c>
      <c r="B14" s="113"/>
      <c r="C14" s="113"/>
      <c r="D14" s="113"/>
      <c r="E14" s="113"/>
      <c r="F14" s="117"/>
      <c r="G14" s="113"/>
      <c r="H14" s="117"/>
      <c r="I14" s="115"/>
      <c r="J14" s="113"/>
      <c r="K14" s="113"/>
      <c r="L14" s="113"/>
      <c r="M14" s="160"/>
      <c r="N14" s="113"/>
      <c r="O14" s="113"/>
      <c r="P14" s="113"/>
      <c r="Q14" s="113"/>
      <c r="R14" s="113"/>
      <c r="S14" s="113"/>
      <c r="T14" s="113"/>
      <c r="U14" s="113"/>
      <c r="V14" s="116"/>
      <c r="W14" s="113"/>
      <c r="X14" s="113"/>
      <c r="Y14" s="113"/>
      <c r="Z14" s="113"/>
      <c r="AA14" s="113"/>
      <c r="AB14" s="113"/>
      <c r="AC14" s="123"/>
      <c r="AD14" s="113"/>
      <c r="AE14" s="113"/>
      <c r="AF14" s="128"/>
      <c r="AG14" s="61"/>
      <c r="AH14" s="62"/>
      <c r="AI14" s="114"/>
      <c r="AJ14" s="23"/>
      <c r="AK14" s="45"/>
      <c r="AL14" s="24"/>
      <c r="AM14" s="45"/>
      <c r="AN14" s="24"/>
      <c r="AO14" s="25"/>
    </row>
    <row r="15" spans="1:47" ht="28.5">
      <c r="A15" s="122" t="s">
        <v>342</v>
      </c>
      <c r="B15" s="291" t="s">
        <v>351</v>
      </c>
      <c r="C15" s="293" t="s">
        <v>351</v>
      </c>
      <c r="D15" s="291" t="s">
        <v>351</v>
      </c>
      <c r="E15" s="291" t="s">
        <v>351</v>
      </c>
      <c r="F15" s="291" t="s">
        <v>351</v>
      </c>
      <c r="G15" s="291" t="s">
        <v>351</v>
      </c>
      <c r="H15" s="292" t="s">
        <v>351</v>
      </c>
      <c r="I15" s="291" t="s">
        <v>351</v>
      </c>
      <c r="J15" s="291" t="s">
        <v>351</v>
      </c>
      <c r="K15" s="291" t="s">
        <v>351</v>
      </c>
      <c r="L15" s="291" t="s">
        <v>351</v>
      </c>
      <c r="M15" s="291" t="s">
        <v>351</v>
      </c>
      <c r="N15" s="291" t="s">
        <v>351</v>
      </c>
      <c r="O15" s="291" t="s">
        <v>351</v>
      </c>
      <c r="P15" s="291" t="s">
        <v>351</v>
      </c>
      <c r="Q15" s="291" t="s">
        <v>351</v>
      </c>
      <c r="R15" s="291" t="s">
        <v>351</v>
      </c>
      <c r="S15" s="291" t="s">
        <v>351</v>
      </c>
      <c r="T15" s="291" t="s">
        <v>351</v>
      </c>
      <c r="U15" s="291" t="s">
        <v>351</v>
      </c>
      <c r="V15" s="291" t="s">
        <v>351</v>
      </c>
      <c r="W15" s="291" t="s">
        <v>351</v>
      </c>
      <c r="X15" s="291" t="s">
        <v>351</v>
      </c>
      <c r="Y15" s="291" t="s">
        <v>351</v>
      </c>
      <c r="Z15" s="291" t="s">
        <v>351</v>
      </c>
      <c r="AA15" s="291" t="s">
        <v>351</v>
      </c>
      <c r="AB15" s="291" t="s">
        <v>351</v>
      </c>
      <c r="AC15" s="291" t="s">
        <v>351</v>
      </c>
      <c r="AD15" s="291" t="s">
        <v>351</v>
      </c>
      <c r="AE15" s="291" t="s">
        <v>351</v>
      </c>
      <c r="AF15" s="291" t="s">
        <v>351</v>
      </c>
      <c r="AG15" s="61"/>
      <c r="AH15" s="62"/>
      <c r="AI15" s="113"/>
      <c r="AJ15" s="23">
        <f>COUNTIFS($B$4:$AF$4,"s",B15:AF15,"s*")+COUNTIFS($B$4:$AF$4,"s",B15:AF15,"r*")+COUNTIFS($B$4:$AF$4,"s",B15:AF15,"al*")+COUNTIFS($B$4:$AF$4,"s",B15:AF15,"sch*")</f>
        <v>0</v>
      </c>
      <c r="AK15" s="45">
        <f>COUNTIF(B15:AF15,"A")</f>
        <v>0</v>
      </c>
      <c r="AL15" s="24">
        <f>COUNTIF(C15:AI15,"B")</f>
        <v>0</v>
      </c>
      <c r="AM15" s="45">
        <f>COUNTIF(B15:AF15,"C")</f>
        <v>0</v>
      </c>
      <c r="AN15" s="24">
        <f>COUNTIF(B15:AI15,"E")</f>
        <v>0</v>
      </c>
      <c r="AO15" s="25">
        <f>COUNTIF(B15:AF15,"sh*")+COUNTIF(B15:AF15,"ro*")+COUNTIF(B15:AF15,"al*")+COUNTIF(B15:AF15,"sch*")</f>
        <v>0</v>
      </c>
      <c r="AR15" s="241">
        <f>COUNTIF($B$9:$AI$9,"A")</f>
        <v>10</v>
      </c>
      <c r="AS15" s="218">
        <f>COUNTIF($C$9:$AJ$9,"C")</f>
        <v>10</v>
      </c>
      <c r="AT15" s="218">
        <f>COUNTIF($B$9:$AI$9,"W")</f>
        <v>0</v>
      </c>
      <c r="AU15" s="220">
        <f>COUNTIF($B$9:$AI$9,"RO")</f>
        <v>0</v>
      </c>
    </row>
    <row r="16" spans="1:47" ht="28.5">
      <c r="A16" s="122" t="s">
        <v>181</v>
      </c>
      <c r="B16" s="113"/>
      <c r="C16" s="113"/>
      <c r="D16" s="113"/>
      <c r="E16" s="113"/>
      <c r="F16" s="113"/>
      <c r="G16" s="113"/>
      <c r="H16" s="113"/>
      <c r="I16" s="115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6"/>
      <c r="W16" s="113"/>
      <c r="X16" s="113"/>
      <c r="Y16" s="113"/>
      <c r="Z16" s="113"/>
      <c r="AA16" s="113"/>
      <c r="AB16" s="113"/>
      <c r="AC16" s="123"/>
      <c r="AD16" s="113"/>
      <c r="AE16" s="113"/>
      <c r="AF16" s="128"/>
      <c r="AG16" s="61"/>
      <c r="AH16" s="62"/>
      <c r="AI16" s="114"/>
      <c r="AJ16" s="23"/>
      <c r="AK16" s="45"/>
      <c r="AL16" s="24"/>
      <c r="AM16" s="45"/>
      <c r="AN16" s="24"/>
      <c r="AO16" s="25"/>
      <c r="AR16" s="241"/>
      <c r="AS16" s="219"/>
      <c r="AT16" s="225"/>
      <c r="AU16" s="221"/>
    </row>
    <row r="17" spans="1:44" ht="28.5">
      <c r="A17" s="122"/>
      <c r="B17" s="113"/>
      <c r="C17" s="113"/>
      <c r="D17" s="199"/>
      <c r="E17" s="113"/>
      <c r="F17" s="113"/>
      <c r="G17" s="120"/>
      <c r="H17" s="117"/>
      <c r="I17" s="230"/>
      <c r="J17" s="117"/>
      <c r="K17" s="117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28"/>
      <c r="AG17" s="61"/>
      <c r="AH17" s="62"/>
      <c r="AI17" s="326"/>
      <c r="AJ17" s="28"/>
      <c r="AK17" s="29"/>
      <c r="AL17" s="29"/>
      <c r="AM17" s="29"/>
      <c r="AN17" s="30"/>
      <c r="AO17" s="31"/>
    </row>
    <row r="18" spans="1:44" ht="28.5">
      <c r="A18" s="122" t="s">
        <v>174</v>
      </c>
      <c r="B18" s="114" t="s">
        <v>25</v>
      </c>
      <c r="C18" s="117" t="s">
        <v>493</v>
      </c>
      <c r="D18" s="117" t="s">
        <v>493</v>
      </c>
      <c r="E18" s="117" t="s">
        <v>493</v>
      </c>
      <c r="F18" s="113" t="s">
        <v>378</v>
      </c>
      <c r="G18" s="114" t="s">
        <v>25</v>
      </c>
      <c r="H18" s="116" t="s">
        <v>495</v>
      </c>
      <c r="I18" s="235" t="s">
        <v>494</v>
      </c>
      <c r="J18" s="113" t="s">
        <v>506</v>
      </c>
      <c r="K18" s="116" t="s">
        <v>44</v>
      </c>
      <c r="L18" s="114" t="s">
        <v>505</v>
      </c>
      <c r="M18" s="114" t="s">
        <v>505</v>
      </c>
      <c r="N18" s="113" t="s">
        <v>44</v>
      </c>
      <c r="O18" s="116" t="s">
        <v>496</v>
      </c>
      <c r="P18" s="113" t="s">
        <v>45</v>
      </c>
      <c r="Q18" s="113" t="s">
        <v>503</v>
      </c>
      <c r="R18" s="116" t="s">
        <v>498</v>
      </c>
      <c r="S18" s="114" t="s">
        <v>25</v>
      </c>
      <c r="T18" s="116" t="s">
        <v>499</v>
      </c>
      <c r="U18" s="114" t="s">
        <v>488</v>
      </c>
      <c r="V18" s="116" t="s">
        <v>46</v>
      </c>
      <c r="W18" s="116" t="s">
        <v>45</v>
      </c>
      <c r="X18" s="116" t="s">
        <v>502</v>
      </c>
      <c r="Y18" s="113" t="s">
        <v>506</v>
      </c>
      <c r="Z18" s="113" t="s">
        <v>44</v>
      </c>
      <c r="AA18" s="118" t="s">
        <v>350</v>
      </c>
      <c r="AB18" s="116" t="s">
        <v>500</v>
      </c>
      <c r="AC18" s="215" t="s">
        <v>46</v>
      </c>
      <c r="AD18" s="114" t="s">
        <v>488</v>
      </c>
      <c r="AE18" s="114" t="s">
        <v>488</v>
      </c>
      <c r="AF18" s="116" t="s">
        <v>46</v>
      </c>
      <c r="AG18" s="61"/>
      <c r="AH18" s="62"/>
      <c r="AI18" s="326"/>
      <c r="AJ18" s="64"/>
      <c r="AK18" s="65"/>
      <c r="AL18" s="65"/>
      <c r="AM18" s="65"/>
      <c r="AN18" s="66"/>
      <c r="AO18" s="132"/>
    </row>
    <row r="19" spans="1:44" ht="28.5">
      <c r="A19" s="122" t="s">
        <v>167</v>
      </c>
      <c r="B19" s="113"/>
      <c r="C19" s="113"/>
      <c r="D19" s="113"/>
      <c r="E19" s="113"/>
      <c r="F19" s="113"/>
      <c r="G19" s="120"/>
      <c r="H19" s="117"/>
      <c r="I19" s="230"/>
      <c r="J19" s="117"/>
      <c r="K19" s="117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28"/>
      <c r="AG19" s="61"/>
      <c r="AH19" s="62"/>
      <c r="AI19" s="326"/>
      <c r="AJ19" s="64"/>
      <c r="AK19" s="65"/>
      <c r="AL19" s="65"/>
      <c r="AM19" s="65"/>
      <c r="AN19" s="66"/>
      <c r="AO19" s="132"/>
    </row>
    <row r="20" spans="1:44" ht="28.5">
      <c r="A20" s="122" t="s">
        <v>77</v>
      </c>
      <c r="B20" s="113"/>
      <c r="C20" s="113"/>
      <c r="D20" s="113"/>
      <c r="E20" s="113"/>
      <c r="F20" s="117"/>
      <c r="G20" s="113"/>
      <c r="H20" s="117"/>
      <c r="I20" s="117"/>
      <c r="J20" s="117"/>
      <c r="K20" s="117"/>
      <c r="L20" s="113"/>
      <c r="M20" s="113"/>
      <c r="N20" s="113"/>
      <c r="O20" s="113"/>
      <c r="P20" s="113"/>
      <c r="Q20" s="113"/>
      <c r="R20" s="113"/>
      <c r="S20" s="113"/>
      <c r="T20" s="117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28"/>
      <c r="AG20" s="61"/>
      <c r="AH20" s="62"/>
      <c r="AI20" s="113"/>
      <c r="AJ20" s="23">
        <f>COUNTIFS($B$4:$AF$4,"s",B20:AF20,"s*")+COUNTIFS($B$4:$AF$4,"s",B20:AF20,"r*")+COUNTIFS($B$4:$AF$4,"s",B20:AF20,"al*")+COUNTIFS($B$4:$AF$4,"s",B20:AF20,"sch*")</f>
        <v>0</v>
      </c>
      <c r="AK20" s="45">
        <f>COUNTIF(B20:AF20,"A")</f>
        <v>0</v>
      </c>
      <c r="AL20" s="24">
        <f>COUNTIF(C20:AI20,"SPM")</f>
        <v>0</v>
      </c>
      <c r="AM20" s="45">
        <f>COUNTIF(B20:AF20,"C")</f>
        <v>0</v>
      </c>
      <c r="AN20" s="24">
        <f>COUNTIF(B20:AI20,"E")</f>
        <v>0</v>
      </c>
      <c r="AO20" s="25">
        <f>COUNTIF(B20:AF20,"sh*")+COUNTIF(B20:AF20,"ro*")+COUNTIF(B20:AF20,"al*")+COUNTIF(B20:AF20,"sch*")</f>
        <v>0</v>
      </c>
      <c r="AP20" s="55"/>
      <c r="AQ20" s="55"/>
      <c r="AR20" s="55"/>
    </row>
    <row r="21" spans="1:44" ht="28.5">
      <c r="A21" s="125" t="s">
        <v>8</v>
      </c>
      <c r="B21" s="113"/>
      <c r="C21" s="113"/>
      <c r="D21" s="113"/>
      <c r="E21" s="113"/>
      <c r="F21" s="113"/>
      <c r="G21" s="113"/>
      <c r="H21" s="117"/>
      <c r="I21" s="230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28"/>
      <c r="AG21" s="61"/>
      <c r="AH21" s="62"/>
      <c r="AI21" s="113"/>
      <c r="AJ21" s="46"/>
      <c r="AK21" s="47"/>
      <c r="AL21" s="47"/>
      <c r="AM21" s="47"/>
      <c r="AN21" s="48"/>
      <c r="AO21" s="49"/>
      <c r="AP21" s="55"/>
      <c r="AQ21" s="55"/>
      <c r="AR21" s="55"/>
    </row>
    <row r="22" spans="1:44" ht="28.5">
      <c r="A22" s="290" t="s">
        <v>339</v>
      </c>
      <c r="B22" s="114" t="s">
        <v>25</v>
      </c>
      <c r="C22" s="114" t="s">
        <v>25</v>
      </c>
      <c r="D22" s="114" t="s">
        <v>25</v>
      </c>
      <c r="E22" s="114" t="s">
        <v>25</v>
      </c>
      <c r="F22" s="117" t="s">
        <v>45</v>
      </c>
      <c r="G22" s="113" t="s">
        <v>46</v>
      </c>
      <c r="H22" s="113" t="s">
        <v>496</v>
      </c>
      <c r="I22" s="114" t="s">
        <v>25</v>
      </c>
      <c r="J22" s="116" t="s">
        <v>496</v>
      </c>
      <c r="K22" s="113" t="s">
        <v>496</v>
      </c>
      <c r="L22" s="113" t="s">
        <v>46</v>
      </c>
      <c r="M22" s="117" t="s">
        <v>45</v>
      </c>
      <c r="N22" s="118" t="s">
        <v>505</v>
      </c>
      <c r="O22" s="116" t="s">
        <v>45</v>
      </c>
      <c r="P22" s="113" t="s">
        <v>44</v>
      </c>
      <c r="Q22" s="116" t="s">
        <v>499</v>
      </c>
      <c r="R22" s="116" t="s">
        <v>46</v>
      </c>
      <c r="S22" s="114" t="s">
        <v>25</v>
      </c>
      <c r="T22" s="113" t="s">
        <v>497</v>
      </c>
      <c r="U22" s="113" t="s">
        <v>45</v>
      </c>
      <c r="V22" s="113" t="s">
        <v>45</v>
      </c>
      <c r="W22" s="114" t="s">
        <v>25</v>
      </c>
      <c r="X22" s="113" t="s">
        <v>500</v>
      </c>
      <c r="Y22" s="113" t="s">
        <v>44</v>
      </c>
      <c r="Z22" s="116" t="s">
        <v>502</v>
      </c>
      <c r="AA22" s="116" t="s">
        <v>45</v>
      </c>
      <c r="AB22" s="114" t="s">
        <v>25</v>
      </c>
      <c r="AC22" s="116" t="s">
        <v>45</v>
      </c>
      <c r="AD22" s="116" t="s">
        <v>45</v>
      </c>
      <c r="AE22" s="116" t="s">
        <v>45</v>
      </c>
      <c r="AF22" s="215" t="s">
        <v>44</v>
      </c>
      <c r="AG22" s="61"/>
      <c r="AH22" s="126"/>
      <c r="AI22" s="113"/>
      <c r="AJ22" s="23"/>
      <c r="AK22" s="45"/>
      <c r="AL22" s="24"/>
      <c r="AM22" s="45"/>
      <c r="AN22" s="24"/>
      <c r="AO22" s="25"/>
      <c r="AP22" s="55"/>
      <c r="AQ22" s="55"/>
      <c r="AR22" s="55"/>
    </row>
    <row r="23" spans="1:44" ht="28.5">
      <c r="A23" s="125" t="s">
        <v>167</v>
      </c>
      <c r="B23" s="113"/>
      <c r="C23" s="113"/>
      <c r="D23" s="113"/>
      <c r="E23" s="113"/>
      <c r="F23" s="113"/>
      <c r="G23" s="113"/>
      <c r="H23" s="113"/>
      <c r="I23" s="115"/>
      <c r="J23" s="113"/>
      <c r="K23" s="113"/>
      <c r="L23" s="113"/>
      <c r="M23" s="113"/>
      <c r="N23" s="199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28"/>
      <c r="AG23" s="61"/>
      <c r="AH23" s="62"/>
      <c r="AI23" s="113"/>
      <c r="AJ23" s="50"/>
      <c r="AK23" s="51"/>
      <c r="AL23" s="51"/>
      <c r="AM23" s="51"/>
      <c r="AN23" s="52"/>
      <c r="AO23" s="53"/>
      <c r="AP23" s="55"/>
      <c r="AQ23" s="55"/>
      <c r="AR23" s="55"/>
    </row>
    <row r="24" spans="1:44" ht="28.5">
      <c r="A24" s="237" t="s">
        <v>169</v>
      </c>
      <c r="B24" s="72">
        <f t="shared" ref="B24:AF24" si="3">COUNTIF(B4:B23,"A")</f>
        <v>2</v>
      </c>
      <c r="C24" s="72">
        <f t="shared" si="3"/>
        <v>2</v>
      </c>
      <c r="D24" s="72">
        <f t="shared" si="3"/>
        <v>2</v>
      </c>
      <c r="E24" s="72">
        <f t="shared" si="3"/>
        <v>2</v>
      </c>
      <c r="F24" s="72">
        <f t="shared" si="3"/>
        <v>2</v>
      </c>
      <c r="G24" s="72">
        <f t="shared" si="3"/>
        <v>2</v>
      </c>
      <c r="H24" s="72">
        <f t="shared" si="3"/>
        <v>2</v>
      </c>
      <c r="I24" s="72">
        <f t="shared" si="3"/>
        <v>2</v>
      </c>
      <c r="J24" s="72">
        <f t="shared" si="3"/>
        <v>2</v>
      </c>
      <c r="K24" s="72">
        <f t="shared" si="3"/>
        <v>2</v>
      </c>
      <c r="L24" s="72">
        <f t="shared" si="3"/>
        <v>2</v>
      </c>
      <c r="M24" s="72">
        <f t="shared" si="3"/>
        <v>2</v>
      </c>
      <c r="N24" s="72">
        <f t="shared" si="3"/>
        <v>2</v>
      </c>
      <c r="O24" s="72">
        <f t="shared" si="3"/>
        <v>2</v>
      </c>
      <c r="P24" s="72">
        <f t="shared" si="3"/>
        <v>2</v>
      </c>
      <c r="Q24" s="72">
        <f t="shared" si="3"/>
        <v>2</v>
      </c>
      <c r="R24" s="72">
        <f t="shared" si="3"/>
        <v>2</v>
      </c>
      <c r="S24" s="72">
        <f t="shared" si="3"/>
        <v>2</v>
      </c>
      <c r="T24" s="72">
        <f t="shared" si="3"/>
        <v>2</v>
      </c>
      <c r="U24" s="72">
        <f t="shared" si="3"/>
        <v>2</v>
      </c>
      <c r="V24" s="72">
        <f t="shared" si="3"/>
        <v>2</v>
      </c>
      <c r="W24" s="72">
        <f t="shared" si="3"/>
        <v>2</v>
      </c>
      <c r="X24" s="72">
        <f t="shared" si="3"/>
        <v>2</v>
      </c>
      <c r="Y24" s="72">
        <f t="shared" si="3"/>
        <v>2</v>
      </c>
      <c r="Z24" s="72">
        <f t="shared" si="3"/>
        <v>2</v>
      </c>
      <c r="AA24" s="72">
        <f t="shared" si="3"/>
        <v>2</v>
      </c>
      <c r="AB24" s="72">
        <f t="shared" si="3"/>
        <v>2</v>
      </c>
      <c r="AC24" s="72">
        <f t="shared" si="3"/>
        <v>2</v>
      </c>
      <c r="AD24" s="72">
        <f t="shared" si="3"/>
        <v>2</v>
      </c>
      <c r="AE24" s="72">
        <f t="shared" si="3"/>
        <v>2</v>
      </c>
      <c r="AF24" s="111">
        <f t="shared" si="3"/>
        <v>2</v>
      </c>
      <c r="AG24" s="111"/>
      <c r="AH24" s="69"/>
      <c r="AI24" s="35"/>
    </row>
    <row r="25" spans="1:44" ht="28.5">
      <c r="A25" s="237" t="s">
        <v>170</v>
      </c>
      <c r="B25" s="72">
        <f t="shared" ref="B25:AF25" si="4">COUNTIF(B4:B23,"B")</f>
        <v>0</v>
      </c>
      <c r="C25" s="72">
        <f t="shared" si="4"/>
        <v>0</v>
      </c>
      <c r="D25" s="72">
        <f t="shared" si="4"/>
        <v>0</v>
      </c>
      <c r="E25" s="72">
        <f t="shared" si="4"/>
        <v>0</v>
      </c>
      <c r="F25" s="72">
        <f t="shared" si="4"/>
        <v>1</v>
      </c>
      <c r="G25" s="72">
        <f t="shared" si="4"/>
        <v>1</v>
      </c>
      <c r="H25" s="72">
        <f t="shared" si="4"/>
        <v>1</v>
      </c>
      <c r="I25" s="72">
        <f t="shared" si="4"/>
        <v>0</v>
      </c>
      <c r="J25" s="72">
        <f t="shared" si="4"/>
        <v>1</v>
      </c>
      <c r="K25" s="72">
        <f t="shared" si="4"/>
        <v>1</v>
      </c>
      <c r="L25" s="72">
        <f t="shared" si="4"/>
        <v>1</v>
      </c>
      <c r="M25" s="72">
        <f t="shared" si="4"/>
        <v>0</v>
      </c>
      <c r="N25" s="72">
        <f t="shared" si="4"/>
        <v>0</v>
      </c>
      <c r="O25" s="72">
        <f t="shared" si="4"/>
        <v>1</v>
      </c>
      <c r="P25" s="72">
        <f t="shared" si="4"/>
        <v>0</v>
      </c>
      <c r="Q25" s="72">
        <f t="shared" si="4"/>
        <v>1</v>
      </c>
      <c r="R25" s="72">
        <f t="shared" si="4"/>
        <v>1</v>
      </c>
      <c r="S25" s="72">
        <f t="shared" si="4"/>
        <v>0</v>
      </c>
      <c r="T25" s="72">
        <f>COUNTIF(T4:T23,"B")</f>
        <v>1</v>
      </c>
      <c r="U25" s="72">
        <f t="shared" si="4"/>
        <v>0</v>
      </c>
      <c r="V25" s="72">
        <f t="shared" si="4"/>
        <v>1</v>
      </c>
      <c r="W25" s="72">
        <f t="shared" si="4"/>
        <v>0</v>
      </c>
      <c r="X25" s="72">
        <f t="shared" si="4"/>
        <v>1</v>
      </c>
      <c r="Y25" s="72">
        <f t="shared" si="4"/>
        <v>0</v>
      </c>
      <c r="Z25" s="72">
        <f t="shared" si="4"/>
        <v>1</v>
      </c>
      <c r="AA25" s="72">
        <f t="shared" si="4"/>
        <v>0</v>
      </c>
      <c r="AB25" s="72">
        <f t="shared" si="4"/>
        <v>0</v>
      </c>
      <c r="AC25" s="72">
        <f t="shared" si="4"/>
        <v>1</v>
      </c>
      <c r="AD25" s="72">
        <f t="shared" si="4"/>
        <v>0</v>
      </c>
      <c r="AE25" s="72">
        <f t="shared" si="4"/>
        <v>0</v>
      </c>
      <c r="AF25" s="75">
        <f t="shared" si="4"/>
        <v>1</v>
      </c>
      <c r="AG25" s="75"/>
      <c r="AH25" s="72"/>
      <c r="AI25" s="63"/>
    </row>
    <row r="26" spans="1:44" ht="28.5">
      <c r="A26" s="237" t="s">
        <v>171</v>
      </c>
      <c r="B26" s="72">
        <f t="shared" ref="B26:AF26" si="5">COUNTIF(B5:B23,"SPM")</f>
        <v>1</v>
      </c>
      <c r="C26" s="72">
        <f t="shared" si="5"/>
        <v>1</v>
      </c>
      <c r="D26" s="72">
        <f t="shared" si="5"/>
        <v>1</v>
      </c>
      <c r="E26" s="72">
        <f t="shared" si="5"/>
        <v>1</v>
      </c>
      <c r="F26" s="72">
        <f t="shared" si="5"/>
        <v>1</v>
      </c>
      <c r="G26" s="72">
        <f t="shared" si="5"/>
        <v>0</v>
      </c>
      <c r="H26" s="72">
        <f t="shared" si="5"/>
        <v>0</v>
      </c>
      <c r="I26" s="72">
        <f t="shared" si="5"/>
        <v>0</v>
      </c>
      <c r="J26" s="72">
        <f t="shared" si="5"/>
        <v>0</v>
      </c>
      <c r="K26" s="72">
        <f t="shared" si="5"/>
        <v>0</v>
      </c>
      <c r="L26" s="72">
        <f t="shared" si="5"/>
        <v>0</v>
      </c>
      <c r="M26" s="72">
        <f t="shared" si="5"/>
        <v>0</v>
      </c>
      <c r="N26" s="72">
        <f t="shared" si="5"/>
        <v>0</v>
      </c>
      <c r="O26" s="72">
        <f t="shared" si="5"/>
        <v>0</v>
      </c>
      <c r="P26" s="72">
        <f t="shared" si="5"/>
        <v>0</v>
      </c>
      <c r="Q26" s="72">
        <f t="shared" si="5"/>
        <v>0</v>
      </c>
      <c r="R26" s="72">
        <f t="shared" si="5"/>
        <v>0</v>
      </c>
      <c r="S26" s="72">
        <f t="shared" si="5"/>
        <v>0</v>
      </c>
      <c r="T26" s="72">
        <f t="shared" si="5"/>
        <v>0</v>
      </c>
      <c r="U26" s="72">
        <f t="shared" si="5"/>
        <v>0</v>
      </c>
      <c r="V26" s="72">
        <f t="shared" si="5"/>
        <v>0</v>
      </c>
      <c r="W26" s="72">
        <f t="shared" si="5"/>
        <v>0</v>
      </c>
      <c r="X26" s="72">
        <f t="shared" si="5"/>
        <v>0</v>
      </c>
      <c r="Y26" s="72">
        <f t="shared" si="5"/>
        <v>0</v>
      </c>
      <c r="Z26" s="72">
        <f t="shared" si="5"/>
        <v>0</v>
      </c>
      <c r="AA26" s="72">
        <f t="shared" si="5"/>
        <v>0</v>
      </c>
      <c r="AB26" s="72">
        <f t="shared" si="5"/>
        <v>0</v>
      </c>
      <c r="AC26" s="72">
        <f t="shared" si="5"/>
        <v>0</v>
      </c>
      <c r="AD26" s="72">
        <f t="shared" si="5"/>
        <v>0</v>
      </c>
      <c r="AE26" s="72">
        <f t="shared" si="5"/>
        <v>0</v>
      </c>
      <c r="AF26" s="75">
        <f t="shared" si="5"/>
        <v>0</v>
      </c>
      <c r="AG26" s="75"/>
      <c r="AH26" s="72"/>
      <c r="AI26" s="63"/>
    </row>
    <row r="27" spans="1:44" ht="28.5">
      <c r="A27" s="237"/>
      <c r="B27" s="72">
        <f t="shared" ref="B27:AF27" si="6">COUNTIF(B3:B23,"C")</f>
        <v>2</v>
      </c>
      <c r="C27" s="72">
        <f t="shared" si="6"/>
        <v>2</v>
      </c>
      <c r="D27" s="72">
        <f t="shared" si="6"/>
        <v>2</v>
      </c>
      <c r="E27" s="72">
        <f t="shared" si="6"/>
        <v>2</v>
      </c>
      <c r="F27" s="72">
        <f t="shared" si="6"/>
        <v>2</v>
      </c>
      <c r="G27" s="72">
        <f t="shared" si="6"/>
        <v>2</v>
      </c>
      <c r="H27" s="72">
        <f t="shared" si="6"/>
        <v>2</v>
      </c>
      <c r="I27" s="72">
        <f t="shared" si="6"/>
        <v>2</v>
      </c>
      <c r="J27" s="72">
        <f t="shared" si="6"/>
        <v>2</v>
      </c>
      <c r="K27" s="72">
        <f t="shared" si="6"/>
        <v>2</v>
      </c>
      <c r="L27" s="72">
        <f t="shared" si="6"/>
        <v>2</v>
      </c>
      <c r="M27" s="72">
        <f t="shared" si="6"/>
        <v>2</v>
      </c>
      <c r="N27" s="72">
        <f t="shared" si="6"/>
        <v>2</v>
      </c>
      <c r="O27" s="72">
        <f t="shared" si="6"/>
        <v>2</v>
      </c>
      <c r="P27" s="72">
        <f t="shared" si="6"/>
        <v>2</v>
      </c>
      <c r="Q27" s="72">
        <f t="shared" si="6"/>
        <v>2</v>
      </c>
      <c r="R27" s="72">
        <f t="shared" si="6"/>
        <v>2</v>
      </c>
      <c r="S27" s="72">
        <f t="shared" si="6"/>
        <v>2</v>
      </c>
      <c r="T27" s="72">
        <f t="shared" si="6"/>
        <v>2</v>
      </c>
      <c r="U27" s="72">
        <f t="shared" si="6"/>
        <v>2</v>
      </c>
      <c r="V27" s="72">
        <f t="shared" si="6"/>
        <v>2</v>
      </c>
      <c r="W27" s="72">
        <f t="shared" si="6"/>
        <v>2</v>
      </c>
      <c r="X27" s="72">
        <f t="shared" si="6"/>
        <v>2</v>
      </c>
      <c r="Y27" s="72">
        <f t="shared" si="6"/>
        <v>3</v>
      </c>
      <c r="Z27" s="72">
        <f t="shared" si="6"/>
        <v>2</v>
      </c>
      <c r="AA27" s="72">
        <f t="shared" si="6"/>
        <v>2</v>
      </c>
      <c r="AB27" s="72">
        <f t="shared" si="6"/>
        <v>2</v>
      </c>
      <c r="AC27" s="72">
        <f t="shared" si="6"/>
        <v>2</v>
      </c>
      <c r="AD27" s="72">
        <f t="shared" si="6"/>
        <v>2</v>
      </c>
      <c r="AE27" s="72">
        <f t="shared" si="6"/>
        <v>2</v>
      </c>
      <c r="AF27" s="75">
        <f t="shared" si="6"/>
        <v>2</v>
      </c>
      <c r="AG27" s="75"/>
      <c r="AH27" s="72"/>
      <c r="AI27" s="63"/>
    </row>
    <row r="28" spans="1:44" ht="28.5">
      <c r="A28" s="237"/>
      <c r="B28" s="72">
        <f t="shared" ref="B28:AF28" si="7">COUNTIF(B4:B23,"E")</f>
        <v>0</v>
      </c>
      <c r="C28" s="72">
        <f t="shared" si="7"/>
        <v>0</v>
      </c>
      <c r="D28" s="72">
        <f t="shared" si="7"/>
        <v>0</v>
      </c>
      <c r="E28" s="72">
        <f t="shared" si="7"/>
        <v>0</v>
      </c>
      <c r="F28" s="72">
        <f t="shared" si="7"/>
        <v>0</v>
      </c>
      <c r="G28" s="72">
        <f t="shared" si="7"/>
        <v>0</v>
      </c>
      <c r="H28" s="72">
        <f t="shared" si="7"/>
        <v>0</v>
      </c>
      <c r="I28" s="72">
        <f t="shared" si="7"/>
        <v>0</v>
      </c>
      <c r="J28" s="72">
        <f t="shared" si="7"/>
        <v>0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7"/>
        <v>0</v>
      </c>
      <c r="Q28" s="72">
        <f t="shared" si="7"/>
        <v>0</v>
      </c>
      <c r="R28" s="72">
        <f t="shared" si="7"/>
        <v>0</v>
      </c>
      <c r="S28" s="72">
        <f t="shared" si="7"/>
        <v>0</v>
      </c>
      <c r="T28" s="72">
        <f t="shared" si="7"/>
        <v>0</v>
      </c>
      <c r="U28" s="72">
        <f t="shared" si="7"/>
        <v>0</v>
      </c>
      <c r="V28" s="72">
        <f t="shared" si="7"/>
        <v>0</v>
      </c>
      <c r="W28" s="72">
        <f t="shared" si="7"/>
        <v>0</v>
      </c>
      <c r="X28" s="72">
        <f t="shared" si="7"/>
        <v>0</v>
      </c>
      <c r="Y28" s="72">
        <f t="shared" si="7"/>
        <v>0</v>
      </c>
      <c r="Z28" s="72">
        <f t="shared" si="7"/>
        <v>0</v>
      </c>
      <c r="AA28" s="72">
        <f t="shared" si="7"/>
        <v>0</v>
      </c>
      <c r="AB28" s="72">
        <f t="shared" si="7"/>
        <v>0</v>
      </c>
      <c r="AC28" s="72">
        <f t="shared" si="7"/>
        <v>0</v>
      </c>
      <c r="AD28" s="72">
        <f t="shared" si="7"/>
        <v>0</v>
      </c>
      <c r="AE28" s="72">
        <f t="shared" si="7"/>
        <v>0</v>
      </c>
      <c r="AF28" s="80">
        <f t="shared" si="7"/>
        <v>0</v>
      </c>
      <c r="AG28" s="80"/>
      <c r="AH28" s="77"/>
      <c r="AI28" s="17"/>
    </row>
    <row r="29" spans="1:44" ht="28.5">
      <c r="A29" s="238" t="s">
        <v>168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232"/>
      <c r="AC29" s="232"/>
      <c r="AD29" s="232"/>
      <c r="AE29" s="232"/>
      <c r="AF29" s="85"/>
      <c r="AG29" s="85"/>
      <c r="AH29" s="85"/>
    </row>
    <row r="30" spans="1:44" ht="28.5">
      <c r="A30" s="343" t="s">
        <v>188</v>
      </c>
      <c r="B30" s="343"/>
      <c r="C30" s="343"/>
      <c r="D30" s="343"/>
      <c r="E30" s="343"/>
      <c r="F30" s="343"/>
      <c r="G30" s="343"/>
      <c r="H30" s="343"/>
      <c r="I30" s="62"/>
      <c r="J30" s="62"/>
      <c r="K30" s="62" t="s">
        <v>10</v>
      </c>
      <c r="L30" s="62" t="s">
        <v>11</v>
      </c>
      <c r="M30" s="62" t="s">
        <v>12</v>
      </c>
      <c r="N30" s="62" t="s">
        <v>13</v>
      </c>
      <c r="O30" s="62" t="s">
        <v>14</v>
      </c>
      <c r="P30" s="62" t="s">
        <v>15</v>
      </c>
      <c r="Q30" s="62" t="s">
        <v>16</v>
      </c>
      <c r="R30" s="62" t="s">
        <v>17</v>
      </c>
      <c r="S30" s="62" t="s">
        <v>18</v>
      </c>
      <c r="T30" s="62" t="s">
        <v>19</v>
      </c>
      <c r="U30" s="62" t="s">
        <v>20</v>
      </c>
      <c r="V30" s="62" t="s">
        <v>21</v>
      </c>
      <c r="W30" s="62" t="s">
        <v>65</v>
      </c>
      <c r="X30" s="62" t="s">
        <v>66</v>
      </c>
      <c r="Y30" s="62"/>
      <c r="Z30" s="62"/>
      <c r="AA30" s="62"/>
      <c r="AB30" s="62"/>
      <c r="AC30" s="62"/>
      <c r="AD30" s="62"/>
      <c r="AE30" s="62"/>
    </row>
    <row r="31" spans="1:44" ht="28.5">
      <c r="A31" s="239" t="s">
        <v>189</v>
      </c>
      <c r="B31" s="158"/>
      <c r="C31" s="158"/>
      <c r="D31" s="158"/>
      <c r="E31" s="158"/>
      <c r="F31" s="158"/>
      <c r="G31" s="158"/>
      <c r="H31" s="158"/>
      <c r="I31" s="62"/>
      <c r="J31" s="62" t="s">
        <v>108</v>
      </c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>
        <f>K31+L31+M31+N31+O31+P31+Q31+R31+S31+T31+U31+V31</f>
        <v>0</v>
      </c>
      <c r="X31" s="62">
        <v>-10</v>
      </c>
      <c r="Y31" s="62"/>
      <c r="Z31" s="62"/>
      <c r="AA31" s="62"/>
      <c r="AB31" s="62"/>
      <c r="AC31" s="62"/>
      <c r="AD31" s="62"/>
      <c r="AE31" s="62"/>
    </row>
    <row r="32" spans="1:44" ht="28.5">
      <c r="A32" s="239" t="s">
        <v>190</v>
      </c>
      <c r="B32" s="158"/>
      <c r="C32" s="158"/>
      <c r="D32" s="158"/>
      <c r="E32" s="158"/>
      <c r="F32" s="158"/>
      <c r="G32" s="158"/>
      <c r="H32" s="158"/>
      <c r="I32" s="62"/>
      <c r="J32" s="62" t="s">
        <v>175</v>
      </c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>
        <f t="shared" ref="W32:W38" si="8">K32+L32+M32+N32+O32+P32+Q32+R32+S32+T32+U32+V32</f>
        <v>0</v>
      </c>
      <c r="X32" s="62">
        <v>-10</v>
      </c>
      <c r="Y32" s="62"/>
      <c r="Z32" s="62"/>
      <c r="AA32" s="62"/>
      <c r="AB32" s="62"/>
      <c r="AC32" s="62"/>
      <c r="AD32" s="62"/>
      <c r="AE32" s="62"/>
    </row>
    <row r="33" spans="1:31" ht="28.5">
      <c r="A33" s="355" t="s">
        <v>191</v>
      </c>
      <c r="B33" s="355"/>
      <c r="C33" s="355"/>
      <c r="D33" s="355"/>
      <c r="E33" s="158"/>
      <c r="F33" s="158"/>
      <c r="G33" s="158"/>
      <c r="H33" s="158"/>
      <c r="I33" s="62"/>
      <c r="J33" s="62" t="s">
        <v>172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 t="shared" si="8"/>
        <v>0</v>
      </c>
      <c r="X33" s="62">
        <v>-10</v>
      </c>
      <c r="Y33" s="62" t="s">
        <v>193</v>
      </c>
      <c r="Z33" s="62"/>
      <c r="AA33" s="62"/>
      <c r="AB33" s="62"/>
      <c r="AC33" s="62"/>
      <c r="AD33" s="62"/>
      <c r="AE33" s="62"/>
    </row>
    <row r="34" spans="1:31" ht="28.5">
      <c r="A34" s="240" t="s">
        <v>192</v>
      </c>
      <c r="B34" s="158"/>
      <c r="C34" s="158"/>
      <c r="D34" s="158"/>
      <c r="E34" s="158"/>
      <c r="F34" s="158"/>
      <c r="G34" s="158"/>
      <c r="H34" s="158"/>
      <c r="I34" s="62"/>
      <c r="J34" s="62" t="s">
        <v>110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si="8"/>
        <v>0</v>
      </c>
      <c r="X34" s="62">
        <v>-10</v>
      </c>
      <c r="Y34" s="62"/>
      <c r="Z34" s="62"/>
      <c r="AA34" s="62"/>
      <c r="AB34" s="62"/>
      <c r="AC34" s="62"/>
      <c r="AD34" s="62"/>
      <c r="AE34" s="62"/>
    </row>
    <row r="35" spans="1:31" ht="28.5">
      <c r="A35" s="219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8"/>
        <v>0</v>
      </c>
      <c r="X35" s="62">
        <v>-10</v>
      </c>
      <c r="Y35" s="62"/>
      <c r="Z35" s="62"/>
      <c r="AA35" s="62"/>
      <c r="AB35" s="62"/>
      <c r="AC35" s="62"/>
      <c r="AD35" s="62"/>
      <c r="AE35" s="62"/>
    </row>
    <row r="36" spans="1:31" ht="28.5">
      <c r="A36" s="21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8"/>
        <v>0</v>
      </c>
      <c r="X36" s="62">
        <v>-10</v>
      </c>
      <c r="Y36" s="62"/>
      <c r="Z36" s="62"/>
      <c r="AA36" s="62"/>
      <c r="AB36" s="62"/>
      <c r="AC36" s="62"/>
      <c r="AD36" s="62"/>
      <c r="AE36" s="62"/>
    </row>
    <row r="37" spans="1:31" ht="28.5">
      <c r="A37" s="21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8"/>
        <v>0</v>
      </c>
      <c r="X37" s="62">
        <v>-10</v>
      </c>
      <c r="Y37" s="62"/>
      <c r="Z37" s="62"/>
      <c r="AA37" s="62"/>
      <c r="AB37" s="62"/>
      <c r="AC37" s="62"/>
      <c r="AD37" s="62"/>
      <c r="AE37" s="62"/>
    </row>
    <row r="38" spans="1:31" ht="28.5">
      <c r="A38" s="21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8"/>
        <v>0</v>
      </c>
      <c r="X38" s="62">
        <v>-10</v>
      </c>
      <c r="Y38" s="62"/>
      <c r="Z38" s="62"/>
      <c r="AA38" s="62"/>
      <c r="AB38" s="62"/>
      <c r="AC38" s="62"/>
      <c r="AD38" s="62"/>
      <c r="AE38" s="62"/>
    </row>
    <row r="39" spans="1:31" ht="28.5">
      <c r="J39" s="106"/>
      <c r="U39" s="84"/>
    </row>
    <row r="40" spans="1:31" ht="28.5">
      <c r="U40" s="84"/>
    </row>
  </sheetData>
  <phoneticPr fontId="3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AU42"/>
  <sheetViews>
    <sheetView workbookViewId="0"/>
  </sheetViews>
  <sheetFormatPr defaultRowHeight="14.25"/>
  <sheetData>
    <row r="2" spans="1:47" ht="28.5">
      <c r="A2" s="269" t="s">
        <v>526</v>
      </c>
      <c r="B2" s="331"/>
      <c r="C2" s="328"/>
      <c r="D2" s="242"/>
      <c r="E2" s="232"/>
      <c r="F2" s="242"/>
      <c r="G2" s="114"/>
      <c r="H2" s="242"/>
      <c r="I2" s="242"/>
      <c r="J2" s="242"/>
      <c r="K2" s="242"/>
      <c r="L2" s="233"/>
      <c r="M2" s="242"/>
      <c r="N2" s="242"/>
      <c r="O2" s="242"/>
      <c r="P2" s="242"/>
      <c r="Q2" s="233"/>
      <c r="R2" s="337" t="s">
        <v>524</v>
      </c>
      <c r="S2" s="234"/>
      <c r="T2" s="242"/>
      <c r="U2" s="242"/>
      <c r="V2" s="234"/>
      <c r="W2" s="242"/>
      <c r="X2" s="242"/>
      <c r="Y2" s="242"/>
      <c r="Z2" s="242"/>
      <c r="AA2" s="242"/>
      <c r="AB2" s="242"/>
      <c r="AC2" s="242"/>
      <c r="AD2" s="114"/>
      <c r="AE2" s="242"/>
      <c r="AF2" s="217"/>
      <c r="AG2" s="5"/>
      <c r="AH2" s="6"/>
      <c r="AI2" s="9"/>
    </row>
    <row r="3" spans="1:47" ht="57">
      <c r="A3" s="269" t="s">
        <v>0</v>
      </c>
      <c r="B3" s="332">
        <v>1</v>
      </c>
      <c r="C3" s="328">
        <v>2</v>
      </c>
      <c r="D3" s="242">
        <v>3</v>
      </c>
      <c r="E3" s="232">
        <v>4</v>
      </c>
      <c r="F3" s="242">
        <v>5</v>
      </c>
      <c r="G3" s="242">
        <v>6</v>
      </c>
      <c r="H3" s="242">
        <v>7</v>
      </c>
      <c r="I3" s="242">
        <v>8</v>
      </c>
      <c r="J3" s="242">
        <v>9</v>
      </c>
      <c r="K3" s="242">
        <v>10</v>
      </c>
      <c r="L3" s="242">
        <v>11</v>
      </c>
      <c r="M3" s="242">
        <v>12</v>
      </c>
      <c r="N3" s="242">
        <v>13</v>
      </c>
      <c r="O3" s="242">
        <v>14</v>
      </c>
      <c r="P3" s="242">
        <v>15</v>
      </c>
      <c r="Q3" s="242">
        <v>16</v>
      </c>
      <c r="R3" s="242">
        <v>17</v>
      </c>
      <c r="S3" s="242">
        <v>18</v>
      </c>
      <c r="T3" s="242">
        <v>19</v>
      </c>
      <c r="U3" s="242">
        <v>20</v>
      </c>
      <c r="V3" s="242">
        <v>21</v>
      </c>
      <c r="W3" s="242">
        <v>22</v>
      </c>
      <c r="X3" s="242">
        <v>23</v>
      </c>
      <c r="Y3" s="242">
        <v>24</v>
      </c>
      <c r="Z3" s="242">
        <v>25</v>
      </c>
      <c r="AA3" s="113">
        <v>26</v>
      </c>
      <c r="AB3" s="113">
        <v>27</v>
      </c>
      <c r="AC3" s="242">
        <v>28</v>
      </c>
      <c r="AD3" s="242">
        <v>29</v>
      </c>
      <c r="AE3" s="242">
        <v>30</v>
      </c>
      <c r="AF3" s="16"/>
      <c r="AG3" s="347" t="s">
        <v>1</v>
      </c>
      <c r="AH3" s="349" t="s">
        <v>2</v>
      </c>
      <c r="AI3" s="344" t="s">
        <v>59</v>
      </c>
      <c r="AR3" s="351" t="s">
        <v>44</v>
      </c>
      <c r="AS3" s="353" t="s">
        <v>45</v>
      </c>
      <c r="AT3" s="339" t="s">
        <v>114</v>
      </c>
      <c r="AU3" s="341" t="s">
        <v>176</v>
      </c>
    </row>
    <row r="4" spans="1:47" ht="28.5">
      <c r="A4" s="269" t="s">
        <v>3</v>
      </c>
      <c r="B4" s="333" t="s">
        <v>111</v>
      </c>
      <c r="C4" s="61" t="s">
        <v>112</v>
      </c>
      <c r="D4" s="62" t="s">
        <v>113</v>
      </c>
      <c r="E4" s="62" t="s">
        <v>114</v>
      </c>
      <c r="F4" s="62" t="s">
        <v>113</v>
      </c>
      <c r="G4" s="113" t="s">
        <v>115</v>
      </c>
      <c r="H4" s="154" t="s">
        <v>173</v>
      </c>
      <c r="I4" s="154" t="s">
        <v>111</v>
      </c>
      <c r="J4" s="62" t="s">
        <v>112</v>
      </c>
      <c r="K4" s="62" t="s">
        <v>113</v>
      </c>
      <c r="L4" s="62" t="s">
        <v>114</v>
      </c>
      <c r="M4" s="62" t="s">
        <v>113</v>
      </c>
      <c r="N4" s="113" t="s">
        <v>115</v>
      </c>
      <c r="O4" s="154" t="s">
        <v>173</v>
      </c>
      <c r="P4" s="154" t="s">
        <v>111</v>
      </c>
      <c r="Q4" s="62" t="s">
        <v>112</v>
      </c>
      <c r="R4" s="62" t="s">
        <v>113</v>
      </c>
      <c r="S4" s="62" t="s">
        <v>114</v>
      </c>
      <c r="T4" s="62" t="s">
        <v>113</v>
      </c>
      <c r="U4" s="113" t="s">
        <v>115</v>
      </c>
      <c r="V4" s="154" t="s">
        <v>173</v>
      </c>
      <c r="W4" s="154" t="s">
        <v>111</v>
      </c>
      <c r="X4" s="62" t="s">
        <v>112</v>
      </c>
      <c r="Y4" s="62" t="s">
        <v>113</v>
      </c>
      <c r="Z4" s="62" t="s">
        <v>114</v>
      </c>
      <c r="AA4" s="62" t="s">
        <v>113</v>
      </c>
      <c r="AB4" s="113" t="s">
        <v>115</v>
      </c>
      <c r="AC4" s="154" t="s">
        <v>173</v>
      </c>
      <c r="AD4" s="154" t="s">
        <v>111</v>
      </c>
      <c r="AE4" s="62" t="s">
        <v>112</v>
      </c>
      <c r="AF4" s="62"/>
      <c r="AG4" s="348"/>
      <c r="AH4" s="350"/>
      <c r="AI4" s="345"/>
      <c r="AJ4" s="19" t="s">
        <v>4</v>
      </c>
      <c r="AK4" s="20" t="s">
        <v>60</v>
      </c>
      <c r="AL4" s="20" t="s">
        <v>187</v>
      </c>
      <c r="AM4" s="20" t="s">
        <v>61</v>
      </c>
      <c r="AN4" s="20"/>
      <c r="AO4" s="21" t="s">
        <v>63</v>
      </c>
      <c r="AR4" s="352"/>
      <c r="AS4" s="354"/>
      <c r="AT4" s="340"/>
      <c r="AU4" s="342"/>
    </row>
    <row r="5" spans="1:47" ht="28.5">
      <c r="A5" s="231" t="s">
        <v>507</v>
      </c>
      <c r="B5" s="175"/>
      <c r="C5" s="128"/>
      <c r="D5" s="113"/>
      <c r="E5" s="113"/>
      <c r="F5" s="113"/>
      <c r="G5" s="113"/>
      <c r="H5" s="113"/>
      <c r="I5" s="113"/>
      <c r="J5" s="113"/>
      <c r="K5" s="117"/>
      <c r="L5" s="113"/>
      <c r="M5" s="113"/>
      <c r="N5" s="113"/>
      <c r="O5" s="113"/>
      <c r="P5" s="113"/>
      <c r="Q5" s="113"/>
      <c r="R5" s="113"/>
      <c r="S5" s="117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28"/>
      <c r="AG5" s="61"/>
      <c r="AH5" s="62"/>
      <c r="AI5" s="159"/>
      <c r="AJ5" s="23">
        <f>COUNTIFS($B$4:$AF$4,"s",B5:AF5,"s*")+COUNTIFS($B$4:$AF$4,"s",B5:AF5,"r*")+COUNTIFS($B$4:$AF$4,"s",B5:AF5,"al*")+COUNTIFS($B$4:$AF$4,"s",B5:AF5,"sch*")</f>
        <v>0</v>
      </c>
      <c r="AK5" s="37">
        <f t="shared" ref="AK5" si="0">COUNTIF(B5:AF5,"A")</f>
        <v>0</v>
      </c>
      <c r="AL5" s="24">
        <f>COUNTIF(C5:AI5,"B")</f>
        <v>0</v>
      </c>
      <c r="AM5" s="37">
        <f t="shared" ref="AM5" si="1">COUNTIF(B5:AF5,"C")</f>
        <v>0</v>
      </c>
      <c r="AN5" s="24">
        <f>COUNTIF(B5:AI5,"E")</f>
        <v>0</v>
      </c>
      <c r="AO5" s="25">
        <f t="shared" ref="AO5" si="2">COUNTIF(B5:AF5,"sh*")+COUNTIF(B5:AF5,"ro*")+COUNTIF(B5:AF5,"al*")+COUNTIF(B5:AF5,"sch*")</f>
        <v>0</v>
      </c>
      <c r="AR5" s="241">
        <f>COUNTIF($B$5:$AI$5,"A")</f>
        <v>0</v>
      </c>
      <c r="AS5" s="218">
        <f>COUNTIF($C$5:$AJ$5,"C")</f>
        <v>0</v>
      </c>
      <c r="AT5" s="218">
        <f>COUNTIF($B$5:$AI$5,"W")</f>
        <v>0</v>
      </c>
      <c r="AU5" s="220">
        <f>COUNTIF($B$5:$AI$5,"RO")</f>
        <v>0</v>
      </c>
    </row>
    <row r="6" spans="1:47" ht="28.5">
      <c r="A6" s="231" t="s">
        <v>525</v>
      </c>
      <c r="B6" s="175"/>
      <c r="C6" s="128"/>
      <c r="D6" s="113"/>
      <c r="E6" s="160"/>
      <c r="F6" s="113"/>
      <c r="G6" s="120"/>
      <c r="H6" s="117"/>
      <c r="I6" s="115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7"/>
      <c r="AB6" s="113"/>
      <c r="AC6" s="113"/>
      <c r="AD6" s="113"/>
      <c r="AE6" s="113"/>
      <c r="AF6" s="128"/>
      <c r="AG6" s="61"/>
      <c r="AH6" s="62"/>
      <c r="AI6" s="121"/>
      <c r="AJ6" s="23"/>
      <c r="AK6" s="40"/>
      <c r="AL6" s="40"/>
      <c r="AM6" s="40"/>
      <c r="AN6" s="41"/>
      <c r="AO6" s="42"/>
      <c r="AR6" s="241"/>
      <c r="AS6" s="219"/>
      <c r="AT6" s="225"/>
      <c r="AU6" s="221"/>
    </row>
    <row r="7" spans="1:47" ht="28.5">
      <c r="A7" s="277" t="s">
        <v>194</v>
      </c>
      <c r="B7" s="175"/>
      <c r="C7" s="128"/>
      <c r="D7" s="113"/>
      <c r="E7" s="113"/>
      <c r="F7" s="113"/>
      <c r="G7" s="113"/>
      <c r="H7" s="113"/>
      <c r="I7" s="117"/>
      <c r="J7" s="117"/>
      <c r="K7" s="113"/>
      <c r="L7" s="113"/>
      <c r="M7" s="113"/>
      <c r="N7" s="113"/>
      <c r="O7" s="113"/>
      <c r="P7" s="113"/>
      <c r="Q7" s="113"/>
      <c r="R7" s="113"/>
      <c r="S7" s="117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28"/>
      <c r="AG7" s="61"/>
      <c r="AH7" s="62"/>
      <c r="AI7" s="182"/>
      <c r="AJ7" s="23">
        <f>COUNTIFS($B$4:$AF$4,"s",B7:AF7,"s*")+COUNTIFS($B$4:$AF$4,"s",B7:AF7,"r*")+COUNTIFS($B$4:$AF$4,"s",B7:AF7,"al*")+COUNTIFS($B$4:$AF$4,"s",B7:AF7,"sch*")</f>
        <v>0</v>
      </c>
      <c r="AK7" s="45">
        <f>COUNTIF(B7:AF7,"A")</f>
        <v>0</v>
      </c>
      <c r="AL7" s="24">
        <f>COUNTIF(C7:AI7,"B")</f>
        <v>0</v>
      </c>
      <c r="AM7" s="45">
        <f>COUNTIF(B7:AF7,"C")</f>
        <v>0</v>
      </c>
      <c r="AN7" s="24">
        <f>COUNTIF(B7:AI7,"E")</f>
        <v>0</v>
      </c>
      <c r="AO7" s="25">
        <f>COUNTIF(B7:AF7,"sh*")+COUNTIF(B7:AF7,"ro*")+COUNTIF(B7:AF7,"al*")+COUNTIF(B7:AF7,"sch*")</f>
        <v>0</v>
      </c>
      <c r="AR7" s="241">
        <f>COUNTIF($B$7:$AI$7,"A")</f>
        <v>0</v>
      </c>
      <c r="AS7" s="218">
        <f>COUNTIF($C$7:$AJ$7,"C")</f>
        <v>0</v>
      </c>
      <c r="AT7" s="218">
        <f>COUNTIF($B$7:$AI$7,"W")</f>
        <v>0</v>
      </c>
      <c r="AU7" s="220">
        <f>COUNTIF($B$7:$AI$7,"RO")</f>
        <v>0</v>
      </c>
    </row>
    <row r="8" spans="1:47" ht="28.5">
      <c r="A8" s="277" t="s">
        <v>75</v>
      </c>
      <c r="B8" s="175"/>
      <c r="C8" s="128"/>
      <c r="D8" s="113"/>
      <c r="E8" s="113"/>
      <c r="F8" s="113"/>
      <c r="G8" s="113"/>
      <c r="H8" s="113"/>
      <c r="I8" s="115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6"/>
      <c r="W8" s="113"/>
      <c r="X8" s="113"/>
      <c r="Y8" s="113"/>
      <c r="Z8" s="113"/>
      <c r="AA8" s="113"/>
      <c r="AB8" s="113"/>
      <c r="AC8" s="123"/>
      <c r="AD8" s="113"/>
      <c r="AE8" s="113"/>
      <c r="AF8" s="128"/>
      <c r="AG8" s="61"/>
      <c r="AH8" s="62"/>
      <c r="AI8" s="114"/>
      <c r="AJ8" s="46"/>
      <c r="AK8" s="47"/>
      <c r="AL8" s="47"/>
      <c r="AM8" s="47"/>
      <c r="AN8" s="48"/>
      <c r="AO8" s="49"/>
      <c r="AR8" s="241"/>
      <c r="AS8" s="219"/>
      <c r="AT8" s="225"/>
      <c r="AU8" s="221"/>
    </row>
    <row r="9" spans="1:47" ht="28.5">
      <c r="A9" s="277" t="s">
        <v>342</v>
      </c>
      <c r="B9" s="334" t="s">
        <v>351</v>
      </c>
      <c r="C9" s="293" t="s">
        <v>351</v>
      </c>
      <c r="D9" s="291" t="s">
        <v>351</v>
      </c>
      <c r="E9" s="291" t="s">
        <v>351</v>
      </c>
      <c r="F9" s="291" t="s">
        <v>351</v>
      </c>
      <c r="G9" s="291" t="s">
        <v>351</v>
      </c>
      <c r="H9" s="117"/>
      <c r="I9" s="113"/>
      <c r="J9" s="117"/>
      <c r="K9" s="117"/>
      <c r="L9" s="113"/>
      <c r="M9" s="113"/>
      <c r="N9" s="113"/>
      <c r="O9" s="113"/>
      <c r="P9" s="113"/>
      <c r="Q9" s="113"/>
      <c r="R9" s="113"/>
      <c r="S9" s="117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28"/>
      <c r="AG9" s="61"/>
      <c r="AH9" s="62"/>
      <c r="AI9" s="113"/>
      <c r="AJ9" s="23">
        <f>COUNTIFS($B$4:$AF$4,"s",B9:AF9,"s*")+COUNTIFS($B$4:$AF$4,"s",B9:AF9,"r*")+COUNTIFS($B$4:$AF$4,"s",B9:AF9,"al*")+COUNTIFS($B$4:$AF$4,"s",B9:AF9,"sch*")</f>
        <v>0</v>
      </c>
      <c r="AK9" s="45">
        <f>COUNTIF(B9:AF9,"A")</f>
        <v>0</v>
      </c>
      <c r="AL9" s="24">
        <f>COUNTIF(C9:AI9,"B")</f>
        <v>0</v>
      </c>
      <c r="AM9" s="45">
        <f>COUNTIF(B9:AF9,"C")</f>
        <v>0</v>
      </c>
      <c r="AN9" s="24">
        <f>COUNTIF(B9:AI9,"E")</f>
        <v>0</v>
      </c>
      <c r="AO9" s="25">
        <f>COUNTIF(B9:AF9,"sh*")+COUNTIF(B9:AF9,"ro*")+COUNTIF(B9:AF9,"al*")+COUNTIF(B9:AF9,"sch*")</f>
        <v>0</v>
      </c>
      <c r="AR9" s="241">
        <f>COUNTIF($B$9:$AI$9,"A")</f>
        <v>0</v>
      </c>
      <c r="AS9" s="218">
        <f>COUNTIF($C$9:$AJ$9,"C")</f>
        <v>0</v>
      </c>
      <c r="AT9" s="218">
        <f>COUNTIF($B$9:$AI$9,"W")</f>
        <v>0</v>
      </c>
      <c r="AU9" s="220">
        <f>COUNTIF($B$9:$AI$9,"RO")</f>
        <v>0</v>
      </c>
    </row>
    <row r="10" spans="1:47" ht="28.5">
      <c r="A10" s="277" t="s">
        <v>181</v>
      </c>
      <c r="B10" s="175"/>
      <c r="C10" s="128"/>
      <c r="D10" s="113"/>
      <c r="E10" s="113"/>
      <c r="F10" s="113"/>
      <c r="G10" s="113"/>
      <c r="H10" s="113"/>
      <c r="I10" s="115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6"/>
      <c r="W10" s="113"/>
      <c r="X10" s="113"/>
      <c r="Y10" s="113"/>
      <c r="Z10" s="113"/>
      <c r="AA10" s="113"/>
      <c r="AB10" s="113"/>
      <c r="AC10" s="123"/>
      <c r="AD10" s="113"/>
      <c r="AE10" s="113"/>
      <c r="AF10" s="128"/>
      <c r="AG10" s="61"/>
      <c r="AH10" s="62"/>
      <c r="AI10" s="114"/>
      <c r="AJ10" s="23"/>
      <c r="AK10" s="45"/>
      <c r="AL10" s="24"/>
      <c r="AM10" s="45"/>
      <c r="AN10" s="24"/>
      <c r="AO10" s="25"/>
      <c r="AR10" s="241"/>
      <c r="AS10" s="219"/>
      <c r="AT10" s="225"/>
      <c r="AU10" s="221"/>
    </row>
    <row r="11" spans="1:47" ht="28.5">
      <c r="A11" s="277" t="s">
        <v>177</v>
      </c>
      <c r="B11" s="175"/>
      <c r="C11" s="128"/>
      <c r="D11" s="113"/>
      <c r="E11" s="113"/>
      <c r="F11" s="113"/>
      <c r="G11" s="113"/>
      <c r="H11" s="117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7"/>
      <c r="T11" s="113"/>
      <c r="U11" s="113"/>
      <c r="V11" s="116"/>
      <c r="W11" s="113"/>
      <c r="X11" s="113"/>
      <c r="Y11" s="113"/>
      <c r="Z11" s="123"/>
      <c r="AA11" s="123"/>
      <c r="AB11" s="113"/>
      <c r="AC11" s="123"/>
      <c r="AD11" s="113"/>
      <c r="AE11" s="113"/>
      <c r="AF11" s="128"/>
      <c r="AG11" s="61"/>
      <c r="AH11" s="62"/>
      <c r="AI11" s="114"/>
      <c r="AJ11" s="23">
        <f>COUNTIFS($B$4:$AF$4,"s",B11:AF11,"s*")+COUNTIFS($B$4:$AF$4,"s",B11:AF11,"r*")+COUNTIFS($B$4:$AF$4,"s",B11:AF11,"al*")+COUNTIFS($B$4:$AF$4,"s",B11:AF11,"sch*")</f>
        <v>0</v>
      </c>
      <c r="AK11" s="45">
        <f>COUNTIF(B11:AF11,"A")</f>
        <v>0</v>
      </c>
      <c r="AL11" s="24">
        <f>COUNTIF(C11:AI11,"B")</f>
        <v>0</v>
      </c>
      <c r="AM11" s="45">
        <f>COUNTIF(B11:AF11,"C")</f>
        <v>0</v>
      </c>
      <c r="AN11" s="24">
        <f>COUNTIF(B11:AI11,"E")</f>
        <v>0</v>
      </c>
      <c r="AO11" s="25">
        <f>COUNTIF(B11:AF11,"sh*")+COUNTIF(B11:AF11,"ro*")+COUNTIF(B11:AF11,"al*")+COUNTIF(B11:AF11,"sch*")</f>
        <v>0</v>
      </c>
      <c r="AR11" s="222">
        <f>COUNTIF($B$11:$AI$11,"A")</f>
        <v>0</v>
      </c>
      <c r="AS11" s="223">
        <f>COUNTIF($C$11:$AJ$11,"C")</f>
        <v>0</v>
      </c>
      <c r="AT11" s="228">
        <f>COUNTIF($B$11:$AI$11,"W")</f>
        <v>0</v>
      </c>
      <c r="AU11" s="224">
        <f>COUNTIF($B$11:$AI$11,"RO")</f>
        <v>0</v>
      </c>
    </row>
    <row r="12" spans="1:47" ht="28.5">
      <c r="A12" s="277" t="s">
        <v>24</v>
      </c>
      <c r="B12" s="175"/>
      <c r="C12" s="128"/>
      <c r="D12" s="113"/>
      <c r="E12" s="113"/>
      <c r="F12" s="113"/>
      <c r="G12" s="113"/>
      <c r="H12" s="113"/>
      <c r="I12" s="115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6"/>
      <c r="W12" s="113"/>
      <c r="X12" s="113"/>
      <c r="Y12" s="113"/>
      <c r="Z12" s="113"/>
      <c r="AA12" s="113"/>
      <c r="AB12" s="113"/>
      <c r="AC12" s="123"/>
      <c r="AD12" s="113"/>
      <c r="AE12" s="113"/>
      <c r="AF12" s="128"/>
      <c r="AG12" s="61"/>
      <c r="AH12" s="62"/>
      <c r="AI12" s="114"/>
      <c r="AJ12" s="23"/>
      <c r="AK12" s="45"/>
      <c r="AL12" s="24"/>
      <c r="AM12" s="45"/>
      <c r="AN12" s="24"/>
      <c r="AO12" s="25"/>
      <c r="AR12" s="222"/>
      <c r="AS12" s="226"/>
      <c r="AT12" s="229"/>
      <c r="AU12" s="227"/>
    </row>
    <row r="13" spans="1:47" ht="28.5">
      <c r="A13" s="277" t="s">
        <v>185</v>
      </c>
      <c r="B13" s="175"/>
      <c r="C13" s="128"/>
      <c r="D13" s="113"/>
      <c r="E13" s="113"/>
      <c r="F13" s="113"/>
      <c r="G13" s="113"/>
      <c r="H13" s="117"/>
      <c r="I13" s="117"/>
      <c r="J13" s="117"/>
      <c r="K13" s="117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13"/>
      <c r="AD13" s="113"/>
      <c r="AE13" s="113"/>
      <c r="AF13" s="128"/>
      <c r="AG13" s="61"/>
      <c r="AH13" s="62"/>
      <c r="AI13" s="114"/>
      <c r="AJ13" s="23">
        <f>COUNTIFS($B$4:$AF$4,"s",B13:AF13,"s*")+COUNTIFS($B$4:$AF$4,"s",B13:AF13,"r*")+COUNTIFS($B$4:$AF$4,"s",B13:AF13,"al*")+COUNTIFS($B$4:$AF$4,"s",B13:AF13,"sch*")</f>
        <v>0</v>
      </c>
      <c r="AK13" s="45">
        <f>COUNTIF(B13:AF13,"A")</f>
        <v>0</v>
      </c>
      <c r="AL13" s="24">
        <f>COUNTIF(C13:AI13,"B")</f>
        <v>0</v>
      </c>
      <c r="AM13" s="45">
        <f>COUNTIF(B13:AF13,"C")</f>
        <v>0</v>
      </c>
      <c r="AN13" s="24">
        <f>COUNTIF(B13:AI13,"E")</f>
        <v>0</v>
      </c>
      <c r="AO13" s="25">
        <f>COUNTIF(B13:AF13,"sh*")+COUNTIF(B13:AF13,"ro*")+COUNTIF(B13:AF13,"al*")+COUNTIF(B13:AF13,"sch*")</f>
        <v>0</v>
      </c>
    </row>
    <row r="14" spans="1:47" ht="28.5">
      <c r="A14" s="277" t="s">
        <v>181</v>
      </c>
      <c r="B14" s="175"/>
      <c r="C14" s="128"/>
      <c r="D14" s="113"/>
      <c r="E14" s="113"/>
      <c r="F14" s="117"/>
      <c r="G14" s="113"/>
      <c r="H14" s="117"/>
      <c r="I14" s="115"/>
      <c r="J14" s="113"/>
      <c r="K14" s="113"/>
      <c r="L14" s="113"/>
      <c r="M14" s="160"/>
      <c r="N14" s="113"/>
      <c r="O14" s="113"/>
      <c r="P14" s="113"/>
      <c r="Q14" s="113"/>
      <c r="R14" s="113"/>
      <c r="S14" s="113"/>
      <c r="T14" s="113"/>
      <c r="U14" s="113"/>
      <c r="V14" s="116"/>
      <c r="W14" s="113"/>
      <c r="X14" s="113"/>
      <c r="Y14" s="113"/>
      <c r="Z14" s="113"/>
      <c r="AA14" s="113"/>
      <c r="AB14" s="113"/>
      <c r="AC14" s="123"/>
      <c r="AD14" s="113"/>
      <c r="AE14" s="113"/>
      <c r="AF14" s="128"/>
      <c r="AG14" s="61"/>
      <c r="AH14" s="62"/>
      <c r="AI14" s="114"/>
      <c r="AJ14" s="23"/>
      <c r="AK14" s="45"/>
      <c r="AL14" s="24"/>
      <c r="AM14" s="45"/>
      <c r="AN14" s="24"/>
      <c r="AO14" s="25"/>
    </row>
    <row r="15" spans="1:47" ht="28.5">
      <c r="A15" s="277"/>
      <c r="B15" s="175"/>
      <c r="C15" s="128"/>
      <c r="D15" s="113"/>
      <c r="E15" s="113"/>
      <c r="F15" s="113"/>
      <c r="G15" s="113"/>
      <c r="H15" s="113"/>
      <c r="I15" s="115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6"/>
      <c r="W15" s="113"/>
      <c r="X15" s="113"/>
      <c r="Y15" s="113"/>
      <c r="Z15" s="113"/>
      <c r="AA15" s="113"/>
      <c r="AB15" s="113"/>
      <c r="AC15" s="123"/>
      <c r="AD15" s="113"/>
      <c r="AE15" s="113"/>
      <c r="AF15" s="128"/>
      <c r="AG15" s="61"/>
      <c r="AH15" s="62"/>
      <c r="AI15" s="114"/>
      <c r="AJ15" s="23">
        <f t="shared" ref="AJ15" si="3">COUNTIFS($B$4:$AF$4,"s",B15:AF15,"s*")+COUNTIFS($B$4:$AF$4,"s",B15:AF15,"r*")+COUNTIFS($B$4:$AF$4,"s",B15:AF15,"al*")+COUNTIFS($B$4:$AF$4,"s",B15:AF15,"sch*")</f>
        <v>0</v>
      </c>
      <c r="AK15" s="45">
        <f t="shared" ref="AK15" si="4">COUNTIF(B15:AF15,"A")</f>
        <v>0</v>
      </c>
      <c r="AL15" s="24">
        <f t="shared" ref="AL15" si="5">COUNTIF(C15:AI15,"SPM")</f>
        <v>0</v>
      </c>
      <c r="AM15" s="45">
        <f t="shared" ref="AM15" si="6">COUNTIF(B15:AF15,"C")</f>
        <v>0</v>
      </c>
      <c r="AN15" s="24">
        <f t="shared" ref="AN15" si="7">COUNTIF(B15:AI15,"E")</f>
        <v>0</v>
      </c>
      <c r="AO15" s="25">
        <f t="shared" ref="AO15" si="8">COUNTIF(B15:AF15,"sh*")+COUNTIF(B15:AF15,"ro*")+COUNTIF(B15:AF15,"al*")+COUNTIF(B15:AF15,"sch*")</f>
        <v>0</v>
      </c>
    </row>
    <row r="16" spans="1:47" ht="28.5">
      <c r="A16" s="277"/>
      <c r="B16" s="175"/>
      <c r="C16" s="128"/>
      <c r="D16" s="113"/>
      <c r="E16" s="113"/>
      <c r="F16" s="113"/>
      <c r="G16" s="113"/>
      <c r="H16" s="113"/>
      <c r="I16" s="115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6"/>
      <c r="W16" s="113"/>
      <c r="X16" s="113"/>
      <c r="Y16" s="113"/>
      <c r="Z16" s="113"/>
      <c r="AA16" s="113"/>
      <c r="AB16" s="113"/>
      <c r="AC16" s="123"/>
      <c r="AD16" s="113"/>
      <c r="AE16" s="113"/>
      <c r="AF16" s="128"/>
      <c r="AG16" s="61"/>
      <c r="AH16" s="62"/>
      <c r="AI16" s="114"/>
      <c r="AJ16" s="23"/>
      <c r="AK16" s="133"/>
      <c r="AL16" s="133"/>
      <c r="AM16" s="133"/>
      <c r="AN16" s="133"/>
      <c r="AO16" s="133"/>
    </row>
    <row r="17" spans="1:44" ht="28.5">
      <c r="A17" s="277"/>
      <c r="B17" s="175"/>
      <c r="C17" s="128"/>
      <c r="D17" s="113"/>
      <c r="E17" s="113"/>
      <c r="F17" s="120"/>
      <c r="G17" s="120"/>
      <c r="H17" s="113"/>
      <c r="I17" s="113"/>
      <c r="J17" s="113"/>
      <c r="K17" s="116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28"/>
      <c r="AG17" s="61"/>
      <c r="AH17" s="62"/>
      <c r="AI17" s="242"/>
      <c r="AJ17" s="28"/>
      <c r="AK17" s="29"/>
      <c r="AL17" s="29"/>
      <c r="AM17" s="29"/>
      <c r="AN17" s="30"/>
      <c r="AO17" s="31"/>
    </row>
    <row r="18" spans="1:44" ht="28.5">
      <c r="A18" s="277"/>
      <c r="B18" s="335"/>
      <c r="C18" s="329"/>
      <c r="D18" s="118"/>
      <c r="E18" s="113"/>
      <c r="F18" s="118"/>
      <c r="G18" s="114"/>
      <c r="H18" s="117"/>
      <c r="I18" s="117"/>
      <c r="J18" s="114"/>
      <c r="K18" s="117"/>
      <c r="L18" s="118"/>
      <c r="M18" s="118"/>
      <c r="N18" s="118"/>
      <c r="O18" s="114"/>
      <c r="P18" s="114"/>
      <c r="Q18" s="113"/>
      <c r="R18" s="113"/>
      <c r="S18" s="118"/>
      <c r="T18" s="113"/>
      <c r="U18" s="114"/>
      <c r="V18" s="114"/>
      <c r="W18" s="116"/>
      <c r="X18" s="113"/>
      <c r="Y18" s="118"/>
      <c r="Z18" s="114"/>
      <c r="AA18" s="114"/>
      <c r="AB18" s="215"/>
      <c r="AC18" s="118"/>
      <c r="AD18" s="113"/>
      <c r="AE18" s="114"/>
      <c r="AF18" s="114"/>
      <c r="AG18" s="61"/>
      <c r="AH18" s="62"/>
      <c r="AI18" s="121"/>
      <c r="AJ18" s="23">
        <f>COUNTIFS($B$4:$AF$4,"s",B18:AF18,"s*")+COUNTIFS($B$4:$AF$4,"s",B18:AF18,"r*")+COUNTIFS($B$4:$AF$4,"s",B18:AF18,"al*")+COUNTIFS($B$4:$AF$4,"s",B18:AF18,"sch*")</f>
        <v>0</v>
      </c>
      <c r="AK18" s="24">
        <f t="shared" ref="AK18" si="9">COUNTIF(B18:AF18,"A")</f>
        <v>0</v>
      </c>
      <c r="AL18" s="24">
        <f>COUNTIF(C18:AI18,"B")</f>
        <v>0</v>
      </c>
      <c r="AM18" s="24">
        <f t="shared" ref="AM18" si="10">COUNTIF(B18:AF18,"C")</f>
        <v>0</v>
      </c>
      <c r="AN18" s="24">
        <f>COUNTIF(B18:AI18,"E")</f>
        <v>0</v>
      </c>
      <c r="AO18" s="25">
        <f t="shared" ref="AO18" si="11">COUNTIF(B18:AF18,"sh*")+COUNTIF(B18:AF18,"ro*")+COUNTIF(B18:AF18,"al*")+COUNTIF(B18:AF18,"sch*")</f>
        <v>0</v>
      </c>
    </row>
    <row r="19" spans="1:44" ht="28.5">
      <c r="A19" s="277"/>
      <c r="B19" s="175"/>
      <c r="C19" s="128"/>
      <c r="D19" s="199"/>
      <c r="E19" s="113"/>
      <c r="F19" s="113"/>
      <c r="G19" s="120"/>
      <c r="H19" s="117"/>
      <c r="I19" s="230"/>
      <c r="J19" s="117"/>
      <c r="K19" s="117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28"/>
      <c r="AG19" s="61"/>
      <c r="AH19" s="62"/>
      <c r="AI19" s="242"/>
      <c r="AJ19" s="28"/>
      <c r="AK19" s="29"/>
      <c r="AL19" s="29"/>
      <c r="AM19" s="29"/>
      <c r="AN19" s="30"/>
      <c r="AO19" s="31"/>
    </row>
    <row r="20" spans="1:44" ht="28.5">
      <c r="A20" s="277" t="s">
        <v>174</v>
      </c>
      <c r="B20" s="335"/>
      <c r="C20" s="330"/>
      <c r="D20" s="114"/>
      <c r="E20" s="114"/>
      <c r="F20" s="113"/>
      <c r="G20" s="113"/>
      <c r="H20" s="118"/>
      <c r="I20" s="235"/>
      <c r="J20" s="235"/>
      <c r="K20" s="118"/>
      <c r="L20" s="114"/>
      <c r="M20" s="113"/>
      <c r="N20" s="118"/>
      <c r="O20" s="118"/>
      <c r="P20" s="113"/>
      <c r="Q20" s="118"/>
      <c r="R20" s="118"/>
      <c r="S20" s="114"/>
      <c r="T20" s="118"/>
      <c r="U20" s="118"/>
      <c r="V20" s="118"/>
      <c r="W20" s="118"/>
      <c r="X20" s="118"/>
      <c r="Y20" s="118"/>
      <c r="Z20" s="114"/>
      <c r="AA20" s="118"/>
      <c r="AB20" s="118"/>
      <c r="AC20" s="215"/>
      <c r="AD20" s="113"/>
      <c r="AE20" s="117"/>
      <c r="AF20" s="118"/>
      <c r="AG20" s="61"/>
      <c r="AH20" s="62"/>
      <c r="AI20" s="242"/>
      <c r="AJ20" s="64"/>
      <c r="AK20" s="65"/>
      <c r="AL20" s="65"/>
      <c r="AM20" s="65"/>
      <c r="AN20" s="66"/>
      <c r="AO20" s="132"/>
    </row>
    <row r="21" spans="1:44" ht="28.5">
      <c r="A21" s="277" t="s">
        <v>167</v>
      </c>
      <c r="B21" s="175"/>
      <c r="C21" s="128"/>
      <c r="D21" s="113"/>
      <c r="E21" s="113"/>
      <c r="F21" s="113"/>
      <c r="G21" s="120"/>
      <c r="H21" s="117"/>
      <c r="I21" s="230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28"/>
      <c r="AG21" s="61"/>
      <c r="AH21" s="62"/>
      <c r="AI21" s="242"/>
      <c r="AJ21" s="64"/>
      <c r="AK21" s="65"/>
      <c r="AL21" s="65"/>
      <c r="AM21" s="65"/>
      <c r="AN21" s="66"/>
      <c r="AO21" s="132"/>
    </row>
    <row r="22" spans="1:44" ht="28.5">
      <c r="A22" s="277" t="s">
        <v>77</v>
      </c>
      <c r="B22" s="175"/>
      <c r="C22" s="128"/>
      <c r="D22" s="113"/>
      <c r="E22" s="113"/>
      <c r="F22" s="117"/>
      <c r="G22" s="113"/>
      <c r="H22" s="117"/>
      <c r="I22" s="117"/>
      <c r="J22" s="117"/>
      <c r="K22" s="117"/>
      <c r="L22" s="113"/>
      <c r="M22" s="113"/>
      <c r="N22" s="113"/>
      <c r="O22" s="113"/>
      <c r="P22" s="113"/>
      <c r="Q22" s="113"/>
      <c r="R22" s="113"/>
      <c r="S22" s="113"/>
      <c r="T22" s="117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28"/>
      <c r="AG22" s="61"/>
      <c r="AH22" s="62"/>
      <c r="AI22" s="113"/>
      <c r="AJ22" s="23">
        <f>COUNTIFS($B$4:$AF$4,"s",B22:AF22,"s*")+COUNTIFS($B$4:$AF$4,"s",B22:AF22,"r*")+COUNTIFS($B$4:$AF$4,"s",B22:AF22,"al*")+COUNTIFS($B$4:$AF$4,"s",B22:AF22,"sch*")</f>
        <v>0</v>
      </c>
      <c r="AK22" s="45">
        <f>COUNTIF(B22:AF22,"A")</f>
        <v>0</v>
      </c>
      <c r="AL22" s="24">
        <f>COUNTIF(C22:AI22,"SPM")</f>
        <v>0</v>
      </c>
      <c r="AM22" s="45">
        <f>COUNTIF(B22:AF22,"C")</f>
        <v>0</v>
      </c>
      <c r="AN22" s="24">
        <f>COUNTIF(B22:AI22,"E")</f>
        <v>0</v>
      </c>
      <c r="AO22" s="25">
        <f>COUNTIF(B22:AF22,"sh*")+COUNTIF(B22:AF22,"ro*")+COUNTIF(B22:AF22,"al*")+COUNTIF(B22:AF22,"sch*")</f>
        <v>0</v>
      </c>
      <c r="AP22" s="55"/>
      <c r="AQ22" s="55"/>
      <c r="AR22" s="55"/>
    </row>
    <row r="23" spans="1:44" ht="28.5">
      <c r="A23" s="327" t="s">
        <v>8</v>
      </c>
      <c r="B23" s="175"/>
      <c r="C23" s="128"/>
      <c r="D23" s="113"/>
      <c r="E23" s="113"/>
      <c r="F23" s="113"/>
      <c r="G23" s="113"/>
      <c r="H23" s="117"/>
      <c r="I23" s="230"/>
      <c r="J23" s="117"/>
      <c r="K23" s="117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28"/>
      <c r="AG23" s="61"/>
      <c r="AH23" s="62"/>
      <c r="AI23" s="113"/>
      <c r="AJ23" s="46"/>
      <c r="AK23" s="47"/>
      <c r="AL23" s="47"/>
      <c r="AM23" s="47"/>
      <c r="AN23" s="48"/>
      <c r="AO23" s="49"/>
      <c r="AP23" s="55"/>
      <c r="AQ23" s="55"/>
      <c r="AR23" s="55"/>
    </row>
    <row r="24" spans="1:44" ht="28.5">
      <c r="A24" s="338" t="s">
        <v>339</v>
      </c>
      <c r="B24" s="335"/>
      <c r="C24" s="330"/>
      <c r="D24" s="114"/>
      <c r="E24" s="114"/>
      <c r="F24" s="114"/>
      <c r="G24" s="114"/>
      <c r="H24" s="114"/>
      <c r="I24" s="118"/>
      <c r="J24" s="118"/>
      <c r="K24" s="117"/>
      <c r="L24" s="113"/>
      <c r="M24" s="117"/>
      <c r="N24" s="118"/>
      <c r="O24" s="118"/>
      <c r="P24" s="113"/>
      <c r="Q24" s="118"/>
      <c r="R24" s="118"/>
      <c r="S24" s="117"/>
      <c r="T24" s="113"/>
      <c r="U24" s="118"/>
      <c r="V24" s="113"/>
      <c r="W24" s="113"/>
      <c r="X24" s="113"/>
      <c r="Y24" s="113"/>
      <c r="Z24" s="116"/>
      <c r="AA24" s="118"/>
      <c r="AB24" s="118"/>
      <c r="AC24" s="118"/>
      <c r="AD24" s="118"/>
      <c r="AE24" s="116"/>
      <c r="AF24" s="215"/>
      <c r="AG24" s="61"/>
      <c r="AH24" s="126"/>
      <c r="AI24" s="113"/>
      <c r="AJ24" s="23"/>
      <c r="AK24" s="45"/>
      <c r="AL24" s="24"/>
      <c r="AM24" s="45"/>
      <c r="AN24" s="24"/>
      <c r="AO24" s="25"/>
      <c r="AP24" s="55"/>
      <c r="AQ24" s="55"/>
      <c r="AR24" s="55"/>
    </row>
    <row r="25" spans="1:44" ht="28.5">
      <c r="A25" s="327" t="s">
        <v>167</v>
      </c>
      <c r="B25" s="336"/>
      <c r="C25" s="128"/>
      <c r="D25" s="113"/>
      <c r="E25" s="113"/>
      <c r="F25" s="113"/>
      <c r="G25" s="113"/>
      <c r="H25" s="113"/>
      <c r="I25" s="115"/>
      <c r="J25" s="113"/>
      <c r="K25" s="113"/>
      <c r="L25" s="113"/>
      <c r="M25" s="113"/>
      <c r="N25" s="199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28"/>
      <c r="AG25" s="61"/>
      <c r="AH25" s="62"/>
      <c r="AI25" s="113"/>
      <c r="AJ25" s="50"/>
      <c r="AK25" s="51"/>
      <c r="AL25" s="51"/>
      <c r="AM25" s="51"/>
      <c r="AN25" s="52"/>
      <c r="AO25" s="53"/>
      <c r="AP25" s="55"/>
      <c r="AQ25" s="55"/>
      <c r="AR25" s="55"/>
    </row>
    <row r="26" spans="1:44" ht="28.5">
      <c r="A26" s="237" t="s">
        <v>169</v>
      </c>
      <c r="B26" s="69">
        <f t="shared" ref="B26:AF26" si="12">COUNTIF(B4:B25,"A")</f>
        <v>0</v>
      </c>
      <c r="C26" s="72">
        <f t="shared" si="12"/>
        <v>0</v>
      </c>
      <c r="D26" s="72">
        <f t="shared" si="12"/>
        <v>0</v>
      </c>
      <c r="E26" s="72">
        <f t="shared" si="12"/>
        <v>0</v>
      </c>
      <c r="F26" s="72">
        <f t="shared" si="12"/>
        <v>0</v>
      </c>
      <c r="G26" s="72">
        <f t="shared" si="12"/>
        <v>0</v>
      </c>
      <c r="H26" s="72">
        <f t="shared" si="12"/>
        <v>0</v>
      </c>
      <c r="I26" s="72">
        <f t="shared" si="12"/>
        <v>0</v>
      </c>
      <c r="J26" s="72">
        <f t="shared" si="12"/>
        <v>0</v>
      </c>
      <c r="K26" s="72">
        <f t="shared" si="12"/>
        <v>0</v>
      </c>
      <c r="L26" s="72">
        <f t="shared" si="12"/>
        <v>0</v>
      </c>
      <c r="M26" s="72">
        <f t="shared" si="12"/>
        <v>0</v>
      </c>
      <c r="N26" s="72">
        <f t="shared" si="12"/>
        <v>0</v>
      </c>
      <c r="O26" s="72">
        <f t="shared" si="12"/>
        <v>0</v>
      </c>
      <c r="P26" s="72">
        <f t="shared" si="12"/>
        <v>0</v>
      </c>
      <c r="Q26" s="72">
        <f t="shared" si="12"/>
        <v>0</v>
      </c>
      <c r="R26" s="72">
        <f t="shared" si="12"/>
        <v>0</v>
      </c>
      <c r="S26" s="72">
        <f t="shared" si="12"/>
        <v>0</v>
      </c>
      <c r="T26" s="72">
        <f t="shared" si="12"/>
        <v>0</v>
      </c>
      <c r="U26" s="72">
        <f t="shared" si="12"/>
        <v>0</v>
      </c>
      <c r="V26" s="72">
        <f t="shared" si="12"/>
        <v>0</v>
      </c>
      <c r="W26" s="72">
        <f t="shared" si="12"/>
        <v>0</v>
      </c>
      <c r="X26" s="72">
        <f t="shared" si="12"/>
        <v>0</v>
      </c>
      <c r="Y26" s="72">
        <f t="shared" si="12"/>
        <v>0</v>
      </c>
      <c r="Z26" s="72">
        <f t="shared" si="12"/>
        <v>0</v>
      </c>
      <c r="AA26" s="72">
        <f t="shared" si="12"/>
        <v>0</v>
      </c>
      <c r="AB26" s="72">
        <f t="shared" si="12"/>
        <v>0</v>
      </c>
      <c r="AC26" s="72">
        <f t="shared" si="12"/>
        <v>0</v>
      </c>
      <c r="AD26" s="72">
        <f t="shared" si="12"/>
        <v>0</v>
      </c>
      <c r="AE26" s="72">
        <f t="shared" si="12"/>
        <v>0</v>
      </c>
      <c r="AF26" s="111">
        <f t="shared" si="12"/>
        <v>0</v>
      </c>
      <c r="AG26" s="111"/>
      <c r="AH26" s="69"/>
      <c r="AI26" s="35"/>
    </row>
    <row r="27" spans="1:44" ht="28.5">
      <c r="A27" s="237" t="s">
        <v>170</v>
      </c>
      <c r="B27" s="72">
        <f t="shared" ref="B27:AF27" si="13">COUNTIF(B4:B25,"B")</f>
        <v>0</v>
      </c>
      <c r="C27" s="72">
        <f t="shared" si="13"/>
        <v>0</v>
      </c>
      <c r="D27" s="72">
        <f t="shared" si="13"/>
        <v>0</v>
      </c>
      <c r="E27" s="72">
        <f t="shared" si="13"/>
        <v>0</v>
      </c>
      <c r="F27" s="72">
        <f t="shared" si="13"/>
        <v>0</v>
      </c>
      <c r="G27" s="72">
        <f t="shared" si="13"/>
        <v>0</v>
      </c>
      <c r="H27" s="72">
        <f t="shared" si="13"/>
        <v>0</v>
      </c>
      <c r="I27" s="72">
        <f t="shared" si="13"/>
        <v>0</v>
      </c>
      <c r="J27" s="72">
        <f t="shared" si="13"/>
        <v>0</v>
      </c>
      <c r="K27" s="72">
        <f t="shared" si="13"/>
        <v>0</v>
      </c>
      <c r="L27" s="72">
        <f t="shared" si="13"/>
        <v>0</v>
      </c>
      <c r="M27" s="72">
        <f t="shared" si="13"/>
        <v>0</v>
      </c>
      <c r="N27" s="72">
        <f t="shared" si="13"/>
        <v>0</v>
      </c>
      <c r="O27" s="72">
        <f t="shared" si="13"/>
        <v>0</v>
      </c>
      <c r="P27" s="72">
        <f t="shared" si="13"/>
        <v>0</v>
      </c>
      <c r="Q27" s="72">
        <f t="shared" si="13"/>
        <v>0</v>
      </c>
      <c r="R27" s="72">
        <f t="shared" si="13"/>
        <v>0</v>
      </c>
      <c r="S27" s="72">
        <f t="shared" si="13"/>
        <v>0</v>
      </c>
      <c r="T27" s="72">
        <f t="shared" si="13"/>
        <v>0</v>
      </c>
      <c r="U27" s="72">
        <f t="shared" si="13"/>
        <v>0</v>
      </c>
      <c r="V27" s="72">
        <f t="shared" si="13"/>
        <v>0</v>
      </c>
      <c r="W27" s="72">
        <f t="shared" si="13"/>
        <v>0</v>
      </c>
      <c r="X27" s="72">
        <f t="shared" si="13"/>
        <v>0</v>
      </c>
      <c r="Y27" s="72">
        <f t="shared" si="13"/>
        <v>0</v>
      </c>
      <c r="Z27" s="72">
        <f t="shared" si="13"/>
        <v>0</v>
      </c>
      <c r="AA27" s="72">
        <f t="shared" si="13"/>
        <v>0</v>
      </c>
      <c r="AB27" s="72">
        <f t="shared" si="13"/>
        <v>0</v>
      </c>
      <c r="AC27" s="72">
        <f t="shared" si="13"/>
        <v>0</v>
      </c>
      <c r="AD27" s="72">
        <f t="shared" si="13"/>
        <v>0</v>
      </c>
      <c r="AE27" s="72">
        <f t="shared" si="13"/>
        <v>0</v>
      </c>
      <c r="AF27" s="75">
        <f t="shared" si="13"/>
        <v>0</v>
      </c>
      <c r="AG27" s="75"/>
      <c r="AH27" s="72"/>
      <c r="AI27" s="63"/>
    </row>
    <row r="28" spans="1:44" ht="28.5">
      <c r="A28" s="237" t="s">
        <v>171</v>
      </c>
      <c r="B28" s="72">
        <f t="shared" ref="B28:AF28" si="14">COUNTIF(B5:B25,"SPM")</f>
        <v>0</v>
      </c>
      <c r="C28" s="72">
        <f t="shared" si="14"/>
        <v>0</v>
      </c>
      <c r="D28" s="72">
        <f t="shared" si="14"/>
        <v>0</v>
      </c>
      <c r="E28" s="72">
        <f t="shared" si="14"/>
        <v>0</v>
      </c>
      <c r="F28" s="72">
        <f t="shared" si="14"/>
        <v>0</v>
      </c>
      <c r="G28" s="72">
        <f t="shared" si="14"/>
        <v>0</v>
      </c>
      <c r="H28" s="72">
        <f t="shared" si="14"/>
        <v>0</v>
      </c>
      <c r="I28" s="72">
        <f t="shared" si="14"/>
        <v>0</v>
      </c>
      <c r="J28" s="72">
        <f t="shared" si="14"/>
        <v>0</v>
      </c>
      <c r="K28" s="72">
        <f t="shared" si="14"/>
        <v>0</v>
      </c>
      <c r="L28" s="72">
        <f t="shared" si="14"/>
        <v>0</v>
      </c>
      <c r="M28" s="72">
        <f t="shared" si="14"/>
        <v>0</v>
      </c>
      <c r="N28" s="72">
        <f t="shared" si="14"/>
        <v>0</v>
      </c>
      <c r="O28" s="72">
        <f t="shared" si="14"/>
        <v>0</v>
      </c>
      <c r="P28" s="72">
        <f t="shared" si="14"/>
        <v>0</v>
      </c>
      <c r="Q28" s="72">
        <f t="shared" si="14"/>
        <v>0</v>
      </c>
      <c r="R28" s="72">
        <f t="shared" si="14"/>
        <v>0</v>
      </c>
      <c r="S28" s="72">
        <f t="shared" si="14"/>
        <v>0</v>
      </c>
      <c r="T28" s="72">
        <f t="shared" si="14"/>
        <v>0</v>
      </c>
      <c r="U28" s="72">
        <f t="shared" si="14"/>
        <v>0</v>
      </c>
      <c r="V28" s="72">
        <f t="shared" si="14"/>
        <v>0</v>
      </c>
      <c r="W28" s="72">
        <f t="shared" si="14"/>
        <v>0</v>
      </c>
      <c r="X28" s="72">
        <f t="shared" si="14"/>
        <v>0</v>
      </c>
      <c r="Y28" s="72">
        <f t="shared" si="14"/>
        <v>0</v>
      </c>
      <c r="Z28" s="72">
        <f t="shared" si="14"/>
        <v>0</v>
      </c>
      <c r="AA28" s="72">
        <f t="shared" si="14"/>
        <v>0</v>
      </c>
      <c r="AB28" s="72">
        <f t="shared" si="14"/>
        <v>0</v>
      </c>
      <c r="AC28" s="72">
        <f t="shared" si="14"/>
        <v>0</v>
      </c>
      <c r="AD28" s="72">
        <f t="shared" si="14"/>
        <v>0</v>
      </c>
      <c r="AE28" s="72">
        <f t="shared" si="14"/>
        <v>0</v>
      </c>
      <c r="AF28" s="75">
        <f t="shared" si="14"/>
        <v>0</v>
      </c>
      <c r="AG28" s="75"/>
      <c r="AH28" s="72"/>
      <c r="AI28" s="63"/>
    </row>
    <row r="29" spans="1:44" ht="28.5">
      <c r="A29" s="237"/>
      <c r="B29" s="72">
        <f t="shared" ref="B29:AF29" si="15">COUNTIF(B3:B25,"C")</f>
        <v>0</v>
      </c>
      <c r="C29" s="72">
        <f t="shared" si="15"/>
        <v>0</v>
      </c>
      <c r="D29" s="72">
        <f t="shared" si="15"/>
        <v>0</v>
      </c>
      <c r="E29" s="72">
        <f t="shared" si="15"/>
        <v>0</v>
      </c>
      <c r="F29" s="72">
        <f t="shared" si="15"/>
        <v>0</v>
      </c>
      <c r="G29" s="72">
        <f t="shared" si="15"/>
        <v>0</v>
      </c>
      <c r="H29" s="72">
        <f t="shared" si="15"/>
        <v>0</v>
      </c>
      <c r="I29" s="72">
        <f t="shared" si="15"/>
        <v>0</v>
      </c>
      <c r="J29" s="72">
        <f t="shared" si="15"/>
        <v>0</v>
      </c>
      <c r="K29" s="72">
        <f t="shared" si="15"/>
        <v>0</v>
      </c>
      <c r="L29" s="72">
        <f t="shared" si="15"/>
        <v>0</v>
      </c>
      <c r="M29" s="72">
        <f t="shared" si="15"/>
        <v>0</v>
      </c>
      <c r="N29" s="72">
        <f t="shared" si="15"/>
        <v>0</v>
      </c>
      <c r="O29" s="72">
        <f t="shared" si="15"/>
        <v>0</v>
      </c>
      <c r="P29" s="72">
        <f t="shared" si="15"/>
        <v>0</v>
      </c>
      <c r="Q29" s="72">
        <f t="shared" si="15"/>
        <v>0</v>
      </c>
      <c r="R29" s="72">
        <f t="shared" si="15"/>
        <v>0</v>
      </c>
      <c r="S29" s="72">
        <f t="shared" si="15"/>
        <v>0</v>
      </c>
      <c r="T29" s="72">
        <f t="shared" si="15"/>
        <v>0</v>
      </c>
      <c r="U29" s="72">
        <f t="shared" si="15"/>
        <v>0</v>
      </c>
      <c r="V29" s="72">
        <f t="shared" si="15"/>
        <v>0</v>
      </c>
      <c r="W29" s="72">
        <f t="shared" si="15"/>
        <v>0</v>
      </c>
      <c r="X29" s="72">
        <f t="shared" si="15"/>
        <v>0</v>
      </c>
      <c r="Y29" s="72">
        <f t="shared" si="15"/>
        <v>0</v>
      </c>
      <c r="Z29" s="72">
        <f t="shared" si="15"/>
        <v>0</v>
      </c>
      <c r="AA29" s="72">
        <f t="shared" si="15"/>
        <v>0</v>
      </c>
      <c r="AB29" s="72">
        <f t="shared" si="15"/>
        <v>0</v>
      </c>
      <c r="AC29" s="72">
        <f t="shared" si="15"/>
        <v>0</v>
      </c>
      <c r="AD29" s="72">
        <f t="shared" si="15"/>
        <v>0</v>
      </c>
      <c r="AE29" s="72">
        <f t="shared" si="15"/>
        <v>0</v>
      </c>
      <c r="AF29" s="75">
        <f t="shared" si="15"/>
        <v>0</v>
      </c>
      <c r="AG29" s="75"/>
      <c r="AH29" s="72"/>
      <c r="AI29" s="63"/>
    </row>
    <row r="30" spans="1:44" ht="28.5">
      <c r="A30" s="237"/>
      <c r="B30" s="72">
        <f t="shared" ref="B30:AF30" si="16">COUNTIF(B4:B25,"E")</f>
        <v>0</v>
      </c>
      <c r="C30" s="72">
        <f t="shared" si="16"/>
        <v>0</v>
      </c>
      <c r="D30" s="72">
        <f t="shared" si="16"/>
        <v>0</v>
      </c>
      <c r="E30" s="72">
        <f t="shared" si="16"/>
        <v>0</v>
      </c>
      <c r="F30" s="72">
        <f t="shared" si="16"/>
        <v>0</v>
      </c>
      <c r="G30" s="72">
        <f t="shared" si="16"/>
        <v>0</v>
      </c>
      <c r="H30" s="72">
        <f t="shared" si="16"/>
        <v>0</v>
      </c>
      <c r="I30" s="72">
        <f t="shared" si="16"/>
        <v>0</v>
      </c>
      <c r="J30" s="72">
        <f t="shared" si="16"/>
        <v>0</v>
      </c>
      <c r="K30" s="72">
        <f t="shared" si="16"/>
        <v>0</v>
      </c>
      <c r="L30" s="72">
        <f t="shared" si="16"/>
        <v>0</v>
      </c>
      <c r="M30" s="72">
        <f t="shared" si="16"/>
        <v>0</v>
      </c>
      <c r="N30" s="72">
        <f t="shared" si="16"/>
        <v>0</v>
      </c>
      <c r="O30" s="72">
        <f t="shared" si="16"/>
        <v>0</v>
      </c>
      <c r="P30" s="72">
        <f t="shared" si="16"/>
        <v>0</v>
      </c>
      <c r="Q30" s="72">
        <f t="shared" si="16"/>
        <v>0</v>
      </c>
      <c r="R30" s="72">
        <f t="shared" si="16"/>
        <v>0</v>
      </c>
      <c r="S30" s="72">
        <f t="shared" si="16"/>
        <v>0</v>
      </c>
      <c r="T30" s="72">
        <f t="shared" si="16"/>
        <v>0</v>
      </c>
      <c r="U30" s="72">
        <f t="shared" si="16"/>
        <v>0</v>
      </c>
      <c r="V30" s="72">
        <f t="shared" si="16"/>
        <v>0</v>
      </c>
      <c r="W30" s="72">
        <f t="shared" si="16"/>
        <v>0</v>
      </c>
      <c r="X30" s="72">
        <f t="shared" si="16"/>
        <v>0</v>
      </c>
      <c r="Y30" s="72">
        <f t="shared" si="16"/>
        <v>0</v>
      </c>
      <c r="Z30" s="72">
        <f t="shared" si="16"/>
        <v>0</v>
      </c>
      <c r="AA30" s="72">
        <f t="shared" si="16"/>
        <v>0</v>
      </c>
      <c r="AB30" s="72">
        <f t="shared" si="16"/>
        <v>0</v>
      </c>
      <c r="AC30" s="72">
        <f t="shared" si="16"/>
        <v>0</v>
      </c>
      <c r="AD30" s="72">
        <f t="shared" si="16"/>
        <v>0</v>
      </c>
      <c r="AE30" s="72">
        <f t="shared" si="16"/>
        <v>0</v>
      </c>
      <c r="AF30" s="80">
        <f t="shared" si="16"/>
        <v>0</v>
      </c>
      <c r="AG30" s="80"/>
      <c r="AH30" s="77"/>
      <c r="AI30" s="17"/>
    </row>
    <row r="31" spans="1:44" ht="28.5">
      <c r="A31" s="238" t="s">
        <v>168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232"/>
      <c r="AC31" s="232"/>
      <c r="AD31" s="232"/>
      <c r="AE31" s="232"/>
      <c r="AF31" s="85"/>
      <c r="AG31" s="85"/>
      <c r="AH31" s="85"/>
    </row>
    <row r="32" spans="1:44" ht="28.5">
      <c r="A32" s="343" t="s">
        <v>188</v>
      </c>
      <c r="B32" s="343"/>
      <c r="C32" s="343"/>
      <c r="D32" s="343"/>
      <c r="E32" s="343"/>
      <c r="F32" s="343"/>
      <c r="G32" s="343"/>
      <c r="H32" s="343"/>
      <c r="I32" s="62"/>
      <c r="J32" s="62"/>
      <c r="K32" s="62" t="s">
        <v>10</v>
      </c>
      <c r="L32" s="62" t="s">
        <v>11</v>
      </c>
      <c r="M32" s="62" t="s">
        <v>12</v>
      </c>
      <c r="N32" s="62" t="s">
        <v>13</v>
      </c>
      <c r="O32" s="62" t="s">
        <v>14</v>
      </c>
      <c r="P32" s="62" t="s">
        <v>15</v>
      </c>
      <c r="Q32" s="62" t="s">
        <v>16</v>
      </c>
      <c r="R32" s="62" t="s">
        <v>17</v>
      </c>
      <c r="S32" s="62" t="s">
        <v>18</v>
      </c>
      <c r="T32" s="62" t="s">
        <v>19</v>
      </c>
      <c r="U32" s="62" t="s">
        <v>20</v>
      </c>
      <c r="V32" s="62" t="s">
        <v>21</v>
      </c>
      <c r="W32" s="62" t="s">
        <v>65</v>
      </c>
      <c r="X32" s="62" t="s">
        <v>66</v>
      </c>
      <c r="Y32" s="62"/>
      <c r="Z32" s="62"/>
      <c r="AA32" s="62"/>
      <c r="AB32" s="62"/>
      <c r="AC32" s="62"/>
      <c r="AD32" s="62"/>
      <c r="AE32" s="62"/>
    </row>
    <row r="33" spans="1:31" ht="28.5">
      <c r="A33" s="239" t="s">
        <v>189</v>
      </c>
      <c r="B33" s="158"/>
      <c r="C33" s="158"/>
      <c r="D33" s="158"/>
      <c r="E33" s="158"/>
      <c r="F33" s="158"/>
      <c r="G33" s="158"/>
      <c r="H33" s="158"/>
      <c r="I33" s="62"/>
      <c r="J33" s="62" t="s">
        <v>108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>K33+L33+M33+N33+O33+P33+Q33+R33+S33+T33+U33+V33</f>
        <v>0</v>
      </c>
      <c r="X33" s="62">
        <v>-10</v>
      </c>
      <c r="Y33" s="62"/>
      <c r="Z33" s="62"/>
      <c r="AA33" s="62"/>
      <c r="AB33" s="62"/>
      <c r="AC33" s="62"/>
      <c r="AD33" s="62"/>
      <c r="AE33" s="62"/>
    </row>
    <row r="34" spans="1:31" ht="28.5">
      <c r="A34" s="239" t="s">
        <v>190</v>
      </c>
      <c r="B34" s="158"/>
      <c r="C34" s="158"/>
      <c r="D34" s="158"/>
      <c r="E34" s="158"/>
      <c r="F34" s="158"/>
      <c r="G34" s="158"/>
      <c r="H34" s="158"/>
      <c r="I34" s="62"/>
      <c r="J34" s="62" t="s">
        <v>175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ref="W34:W40" si="17">K34+L34+M34+N34+O34+P34+Q34+R34+S34+T34+U34+V34</f>
        <v>0</v>
      </c>
      <c r="X34" s="62">
        <v>-10</v>
      </c>
      <c r="Y34" s="62"/>
      <c r="Z34" s="62"/>
      <c r="AA34" s="62"/>
      <c r="AB34" s="62"/>
      <c r="AC34" s="62"/>
      <c r="AD34" s="62"/>
      <c r="AE34" s="62"/>
    </row>
    <row r="35" spans="1:31" ht="28.5">
      <c r="A35" s="355" t="s">
        <v>191</v>
      </c>
      <c r="B35" s="355"/>
      <c r="C35" s="355"/>
      <c r="D35" s="355"/>
      <c r="E35" s="158"/>
      <c r="F35" s="158"/>
      <c r="G35" s="158"/>
      <c r="H35" s="158"/>
      <c r="I35" s="62"/>
      <c r="J35" s="62" t="s">
        <v>172</v>
      </c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17"/>
        <v>0</v>
      </c>
      <c r="X35" s="62">
        <v>-10</v>
      </c>
      <c r="Y35" s="62" t="s">
        <v>193</v>
      </c>
      <c r="Z35" s="62"/>
      <c r="AA35" s="62"/>
      <c r="AB35" s="62"/>
      <c r="AC35" s="62"/>
      <c r="AD35" s="62"/>
      <c r="AE35" s="62"/>
    </row>
    <row r="36" spans="1:31" ht="28.5">
      <c r="A36" s="240" t="s">
        <v>192</v>
      </c>
      <c r="B36" s="158"/>
      <c r="C36" s="158"/>
      <c r="D36" s="158"/>
      <c r="E36" s="158"/>
      <c r="F36" s="158"/>
      <c r="G36" s="158"/>
      <c r="H36" s="158"/>
      <c r="I36" s="62"/>
      <c r="J36" s="62" t="s">
        <v>110</v>
      </c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17"/>
        <v>0</v>
      </c>
      <c r="X36" s="62">
        <v>-10</v>
      </c>
      <c r="Y36" s="62"/>
      <c r="Z36" s="62"/>
      <c r="AA36" s="62"/>
      <c r="AB36" s="62"/>
      <c r="AC36" s="62"/>
      <c r="AD36" s="62"/>
      <c r="AE36" s="62"/>
    </row>
    <row r="37" spans="1:31" ht="28.5">
      <c r="A37" s="21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17"/>
        <v>0</v>
      </c>
      <c r="X37" s="62">
        <v>-10</v>
      </c>
      <c r="Y37" s="62"/>
      <c r="Z37" s="62"/>
      <c r="AA37" s="62"/>
      <c r="AB37" s="62"/>
      <c r="AC37" s="62"/>
      <c r="AD37" s="62"/>
      <c r="AE37" s="62"/>
    </row>
    <row r="38" spans="1:31" ht="28.5">
      <c r="A38" s="21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17"/>
        <v>0</v>
      </c>
      <c r="X38" s="62">
        <v>-10</v>
      </c>
      <c r="Y38" s="62"/>
      <c r="Z38" s="62"/>
      <c r="AA38" s="62"/>
      <c r="AB38" s="62"/>
      <c r="AC38" s="62"/>
      <c r="AD38" s="62"/>
      <c r="AE38" s="62"/>
    </row>
    <row r="39" spans="1:31" ht="28.5">
      <c r="A39" s="21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>
        <f t="shared" si="17"/>
        <v>0</v>
      </c>
      <c r="X39" s="62">
        <v>-10</v>
      </c>
      <c r="Y39" s="62"/>
      <c r="Z39" s="62"/>
      <c r="AA39" s="62"/>
      <c r="AB39" s="62"/>
      <c r="AC39" s="62"/>
      <c r="AD39" s="62"/>
      <c r="AE39" s="62"/>
    </row>
    <row r="40" spans="1:31" ht="28.5">
      <c r="A40" s="219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>
        <f t="shared" si="17"/>
        <v>0</v>
      </c>
      <c r="X40" s="62">
        <v>-10</v>
      </c>
      <c r="Y40" s="62"/>
      <c r="Z40" s="62"/>
      <c r="AA40" s="62"/>
      <c r="AB40" s="62"/>
      <c r="AC40" s="62"/>
      <c r="AD40" s="62"/>
      <c r="AE40" s="62"/>
    </row>
    <row r="41" spans="1:31" ht="28.5">
      <c r="J41" s="106"/>
      <c r="U41" s="84"/>
    </row>
    <row r="42" spans="1:31" ht="28.5">
      <c r="J42" s="106"/>
      <c r="U42" s="84"/>
    </row>
  </sheetData>
  <phoneticPr fontId="3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41"/>
  <sheetViews>
    <sheetView workbookViewId="0"/>
  </sheetViews>
  <sheetFormatPr defaultRowHeight="14.25"/>
  <sheetData>
    <row r="1" spans="1:47" ht="28.5">
      <c r="A1" s="231"/>
      <c r="B1" s="114"/>
      <c r="C1" s="242"/>
      <c r="D1" s="242"/>
      <c r="E1" s="232"/>
      <c r="F1" s="242"/>
      <c r="G1" s="114"/>
      <c r="H1" s="242"/>
      <c r="I1" s="242"/>
      <c r="J1" s="242" t="s">
        <v>199</v>
      </c>
      <c r="K1" s="242"/>
      <c r="L1" s="233"/>
      <c r="M1" s="242"/>
      <c r="N1" s="242">
        <v>2026</v>
      </c>
      <c r="O1" s="242"/>
      <c r="P1" s="242"/>
      <c r="Q1" s="356" t="s">
        <v>195</v>
      </c>
      <c r="R1" s="356"/>
      <c r="S1" s="234"/>
      <c r="T1" s="242"/>
      <c r="U1" s="242"/>
      <c r="V1" s="234"/>
      <c r="W1" s="242"/>
      <c r="X1" s="242"/>
      <c r="Y1" s="242"/>
      <c r="Z1" s="242"/>
      <c r="AA1" s="242"/>
      <c r="AB1" s="242"/>
      <c r="AC1" s="242"/>
      <c r="AD1" s="114"/>
      <c r="AE1" s="242"/>
      <c r="AF1" s="217"/>
      <c r="AG1" s="5"/>
      <c r="AH1" s="6"/>
      <c r="AI1" s="9"/>
    </row>
    <row r="2" spans="1:47" ht="57">
      <c r="A2" s="231" t="s">
        <v>0</v>
      </c>
      <c r="B2" s="242">
        <v>1</v>
      </c>
      <c r="C2" s="242">
        <v>2</v>
      </c>
      <c r="D2" s="242">
        <v>3</v>
      </c>
      <c r="E2" s="232">
        <v>4</v>
      </c>
      <c r="F2" s="242">
        <v>5</v>
      </c>
      <c r="G2" s="242">
        <v>6</v>
      </c>
      <c r="H2" s="242">
        <v>7</v>
      </c>
      <c r="I2" s="242">
        <v>8</v>
      </c>
      <c r="J2" s="242">
        <v>9</v>
      </c>
      <c r="K2" s="242">
        <v>10</v>
      </c>
      <c r="L2" s="242">
        <v>11</v>
      </c>
      <c r="M2" s="242">
        <v>12</v>
      </c>
      <c r="N2" s="242">
        <v>13</v>
      </c>
      <c r="O2" s="242">
        <v>14</v>
      </c>
      <c r="P2" s="242">
        <v>15</v>
      </c>
      <c r="Q2" s="242">
        <v>16</v>
      </c>
      <c r="R2" s="242">
        <v>17</v>
      </c>
      <c r="S2" s="242">
        <v>18</v>
      </c>
      <c r="T2" s="242">
        <v>19</v>
      </c>
      <c r="U2" s="242">
        <v>20</v>
      </c>
      <c r="V2" s="242">
        <v>21</v>
      </c>
      <c r="W2" s="242">
        <v>22</v>
      </c>
      <c r="X2" s="242">
        <v>23</v>
      </c>
      <c r="Y2" s="242">
        <v>24</v>
      </c>
      <c r="Z2" s="242">
        <v>25</v>
      </c>
      <c r="AA2" s="113">
        <v>26</v>
      </c>
      <c r="AB2" s="113">
        <v>27</v>
      </c>
      <c r="AC2" s="242">
        <v>28</v>
      </c>
      <c r="AD2" s="242">
        <v>29</v>
      </c>
      <c r="AE2" s="242">
        <v>30</v>
      </c>
      <c r="AF2" s="16">
        <v>31</v>
      </c>
      <c r="AG2" s="347" t="s">
        <v>1</v>
      </c>
      <c r="AH2" s="349" t="s">
        <v>2</v>
      </c>
      <c r="AI2" s="344" t="s">
        <v>59</v>
      </c>
      <c r="AR2" s="351" t="s">
        <v>44</v>
      </c>
      <c r="AS2" s="353" t="s">
        <v>45</v>
      </c>
      <c r="AT2" s="339" t="s">
        <v>114</v>
      </c>
      <c r="AU2" s="341" t="s">
        <v>176</v>
      </c>
    </row>
    <row r="3" spans="1:47" ht="28.5">
      <c r="A3" s="231" t="s">
        <v>3</v>
      </c>
      <c r="B3" s="62" t="s">
        <v>113</v>
      </c>
      <c r="C3" s="113" t="s">
        <v>115</v>
      </c>
      <c r="D3" s="154" t="s">
        <v>173</v>
      </c>
      <c r="E3" s="154" t="s">
        <v>111</v>
      </c>
      <c r="F3" s="62" t="s">
        <v>112</v>
      </c>
      <c r="G3" s="62" t="s">
        <v>113</v>
      </c>
      <c r="H3" s="62" t="s">
        <v>114</v>
      </c>
      <c r="I3" s="62" t="s">
        <v>113</v>
      </c>
      <c r="J3" s="113" t="s">
        <v>115</v>
      </c>
      <c r="K3" s="154" t="s">
        <v>173</v>
      </c>
      <c r="L3" s="154" t="s">
        <v>111</v>
      </c>
      <c r="M3" s="62" t="s">
        <v>112</v>
      </c>
      <c r="N3" s="62" t="s">
        <v>113</v>
      </c>
      <c r="O3" s="62" t="s">
        <v>114</v>
      </c>
      <c r="P3" s="62" t="s">
        <v>113</v>
      </c>
      <c r="Q3" s="113" t="s">
        <v>115</v>
      </c>
      <c r="R3" s="154" t="s">
        <v>173</v>
      </c>
      <c r="S3" s="154" t="s">
        <v>111</v>
      </c>
      <c r="T3" s="62" t="s">
        <v>112</v>
      </c>
      <c r="U3" s="62" t="s">
        <v>113</v>
      </c>
      <c r="V3" s="62" t="s">
        <v>114</v>
      </c>
      <c r="W3" s="62" t="s">
        <v>113</v>
      </c>
      <c r="X3" s="113" t="s">
        <v>115</v>
      </c>
      <c r="Y3" s="154" t="s">
        <v>173</v>
      </c>
      <c r="Z3" s="154" t="s">
        <v>111</v>
      </c>
      <c r="AA3" s="62" t="s">
        <v>112</v>
      </c>
      <c r="AB3" s="62" t="s">
        <v>113</v>
      </c>
      <c r="AC3" s="62" t="s">
        <v>114</v>
      </c>
      <c r="AD3" s="62" t="s">
        <v>113</v>
      </c>
      <c r="AE3" s="113" t="s">
        <v>115</v>
      </c>
      <c r="AF3" s="154" t="s">
        <v>173</v>
      </c>
      <c r="AG3" s="348"/>
      <c r="AH3" s="350"/>
      <c r="AI3" s="345"/>
      <c r="AJ3" s="19" t="s">
        <v>4</v>
      </c>
      <c r="AK3" s="20" t="s">
        <v>60</v>
      </c>
      <c r="AL3" s="20" t="s">
        <v>187</v>
      </c>
      <c r="AM3" s="20" t="s">
        <v>61</v>
      </c>
      <c r="AN3" s="20" t="s">
        <v>62</v>
      </c>
      <c r="AO3" s="21" t="s">
        <v>63</v>
      </c>
      <c r="AR3" s="352"/>
      <c r="AS3" s="354"/>
      <c r="AT3" s="340"/>
      <c r="AU3" s="342"/>
    </row>
    <row r="4" spans="1:47" ht="28.5">
      <c r="A4" s="231" t="s">
        <v>178</v>
      </c>
      <c r="B4" s="113"/>
      <c r="C4" s="113"/>
      <c r="D4" s="113"/>
      <c r="E4" s="113"/>
      <c r="F4" s="113"/>
      <c r="G4" s="113"/>
      <c r="H4" s="113"/>
      <c r="I4" s="113"/>
      <c r="J4" s="113"/>
      <c r="K4" s="117"/>
      <c r="L4" s="113"/>
      <c r="M4" s="113"/>
      <c r="N4" s="113"/>
      <c r="O4" s="113"/>
      <c r="P4" s="113"/>
      <c r="Q4" s="113"/>
      <c r="R4" s="113"/>
      <c r="S4" s="117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28"/>
      <c r="AG4" s="61"/>
      <c r="AH4" s="62"/>
      <c r="AI4" s="159"/>
      <c r="AJ4" s="23">
        <f>COUNTIFS($B$3:$AF$3,"s",B4:AF4,"s*")+COUNTIFS($B$3:$AF$3,"s",B4:AF4,"r*")+COUNTIFS($B$3:$AF$3,"s",B4:AF4,"al*")+COUNTIFS($B$3:$AF$3,"s",B4:AF4,"sch*")</f>
        <v>0</v>
      </c>
      <c r="AK4" s="37">
        <f t="shared" ref="AK4" si="0">COUNTIF(B4:AF4,"A")</f>
        <v>0</v>
      </c>
      <c r="AL4" s="24">
        <f>COUNTIF(C4:AI4,"B")</f>
        <v>0</v>
      </c>
      <c r="AM4" s="37">
        <f t="shared" ref="AM4" si="1">COUNTIF(B4:AF4,"C")</f>
        <v>0</v>
      </c>
      <c r="AN4" s="24">
        <f>COUNTIF(B4:AI4,"E")</f>
        <v>0</v>
      </c>
      <c r="AO4" s="25">
        <f t="shared" ref="AO4" si="2">COUNTIF(B4:AF4,"sh*")+COUNTIF(B4:AF4,"ro*")+COUNTIF(B4:AF4,"al*")+COUNTIF(B4:AF4,"sch*")</f>
        <v>0</v>
      </c>
      <c r="AR4" s="241">
        <f>COUNTIF($B$4:$AI$4,"A")</f>
        <v>0</v>
      </c>
      <c r="AS4" s="218">
        <f>COUNTIF($C$4:$AJ$4,"C")</f>
        <v>0</v>
      </c>
      <c r="AT4" s="218">
        <f>COUNTIF($B$4:$AI$4,"W")</f>
        <v>0</v>
      </c>
      <c r="AU4" s="220">
        <f>COUNTIF($B$4:$AI$4,"RO")</f>
        <v>0</v>
      </c>
    </row>
    <row r="5" spans="1:47" ht="28.5">
      <c r="A5" s="231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128"/>
      <c r="AG5" s="61"/>
      <c r="AH5" s="62"/>
      <c r="AI5" s="121"/>
      <c r="AJ5" s="23"/>
      <c r="AK5" s="40"/>
      <c r="AL5" s="40"/>
      <c r="AM5" s="40"/>
      <c r="AN5" s="41"/>
      <c r="AO5" s="42"/>
      <c r="AR5" s="241"/>
      <c r="AS5" s="219"/>
      <c r="AT5" s="225"/>
      <c r="AU5" s="221"/>
    </row>
    <row r="6" spans="1:47" ht="28.5">
      <c r="A6" s="122" t="s">
        <v>194</v>
      </c>
      <c r="B6" s="113"/>
      <c r="C6" s="113"/>
      <c r="D6" s="113"/>
      <c r="E6" s="113"/>
      <c r="F6" s="113"/>
      <c r="G6" s="113"/>
      <c r="H6" s="113"/>
      <c r="I6" s="117"/>
      <c r="J6" s="117"/>
      <c r="K6" s="113"/>
      <c r="L6" s="113"/>
      <c r="M6" s="113"/>
      <c r="N6" s="113"/>
      <c r="O6" s="113"/>
      <c r="P6" s="113"/>
      <c r="Q6" s="113"/>
      <c r="R6" s="113"/>
      <c r="S6" s="117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28"/>
      <c r="AG6" s="61"/>
      <c r="AH6" s="62"/>
      <c r="AI6" s="182"/>
      <c r="AJ6" s="23">
        <f>COUNTIFS($B$3:$AF$3,"s",B6:AF6,"s*")+COUNTIFS($B$3:$AF$3,"s",B6:AF6,"r*")+COUNTIFS($B$3:$AF$3,"s",B6:AF6,"al*")+COUNTIFS($B$3:$AF$3,"s",B6:AF6,"sch*")</f>
        <v>0</v>
      </c>
      <c r="AK6" s="45">
        <f>COUNTIF(B6:AF6,"A")</f>
        <v>0</v>
      </c>
      <c r="AL6" s="24">
        <f>COUNTIF(C6:AI6,"B")</f>
        <v>0</v>
      </c>
      <c r="AM6" s="45">
        <f>COUNTIF(B6:AF6,"C")</f>
        <v>0</v>
      </c>
      <c r="AN6" s="24">
        <f>COUNTIF(B6:AI6,"E")</f>
        <v>0</v>
      </c>
      <c r="AO6" s="25">
        <f>COUNTIF(B6:AF6,"sh*")+COUNTIF(B6:AF6,"ro*")+COUNTIF(B6:AF6,"al*")+COUNTIF(B6:AF6,"sch*")</f>
        <v>0</v>
      </c>
      <c r="AR6" s="241">
        <f>COUNTIF($B$6:$AI$6,"A")</f>
        <v>0</v>
      </c>
      <c r="AS6" s="218">
        <f>COUNTIF($C$6:$AJ$6,"C")</f>
        <v>0</v>
      </c>
      <c r="AT6" s="218">
        <f>COUNTIF($B$6:$AI$6,"W")</f>
        <v>0</v>
      </c>
      <c r="AU6" s="220">
        <f>COUNTIF($B$6:$AI$6,"RO")</f>
        <v>0</v>
      </c>
    </row>
    <row r="7" spans="1:47" ht="28.5">
      <c r="A7" s="122" t="s">
        <v>179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128"/>
      <c r="AG7" s="61"/>
      <c r="AH7" s="62"/>
      <c r="AI7" s="114"/>
      <c r="AJ7" s="46"/>
      <c r="AK7" s="47"/>
      <c r="AL7" s="47"/>
      <c r="AM7" s="47"/>
      <c r="AN7" s="48"/>
      <c r="AO7" s="49"/>
      <c r="AR7" s="241"/>
      <c r="AS7" s="219"/>
      <c r="AT7" s="225"/>
      <c r="AU7" s="221"/>
    </row>
    <row r="8" spans="1:47" ht="28.5">
      <c r="A8" s="122" t="s">
        <v>180</v>
      </c>
      <c r="B8" s="113"/>
      <c r="C8" s="113"/>
      <c r="D8" s="113"/>
      <c r="E8" s="113"/>
      <c r="F8" s="117"/>
      <c r="G8" s="113"/>
      <c r="H8" s="117"/>
      <c r="I8" s="113"/>
      <c r="J8" s="117"/>
      <c r="K8" s="117"/>
      <c r="L8" s="113"/>
      <c r="M8" s="113"/>
      <c r="N8" s="113"/>
      <c r="O8" s="113"/>
      <c r="P8" s="113"/>
      <c r="Q8" s="113"/>
      <c r="R8" s="113"/>
      <c r="S8" s="117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28"/>
      <c r="AG8" s="61"/>
      <c r="AH8" s="62"/>
      <c r="AI8" s="113"/>
      <c r="AJ8" s="23">
        <f>COUNTIFS($B$3:$AF$3,"s",B8:AF8,"s*")+COUNTIFS($B$3:$AF$3,"s",B8:AF8,"r*")+COUNTIFS($B$3:$AF$3,"s",B8:AF8,"al*")+COUNTIFS($B$3:$AF$3,"s",B8:AF8,"sch*")</f>
        <v>0</v>
      </c>
      <c r="AK8" s="45">
        <f>COUNTIF(B8:AF8,"A")</f>
        <v>0</v>
      </c>
      <c r="AL8" s="24">
        <f>COUNTIF(C8:AI8,"B")</f>
        <v>0</v>
      </c>
      <c r="AM8" s="45">
        <f>COUNTIF(B8:AF8,"C")</f>
        <v>0</v>
      </c>
      <c r="AN8" s="24">
        <f>COUNTIF(B8:AI8,"E")</f>
        <v>0</v>
      </c>
      <c r="AO8" s="25">
        <f>COUNTIF(B8:AF8,"sh*")+COUNTIF(B8:AF8,"ro*")+COUNTIF(B8:AF8,"al*")+COUNTIF(B8:AF8,"sch*")</f>
        <v>0</v>
      </c>
      <c r="AR8" s="241">
        <f>COUNTIF($B$8:$AI$8,"A")</f>
        <v>0</v>
      </c>
      <c r="AS8" s="218">
        <f>COUNTIF($C$8:$AJ$8,"C")</f>
        <v>0</v>
      </c>
      <c r="AT8" s="218">
        <f>COUNTIF($B$8:$AI$8,"W")</f>
        <v>0</v>
      </c>
      <c r="AU8" s="220">
        <f>COUNTIF($B$8:$AI$8,"RO")</f>
        <v>0</v>
      </c>
    </row>
    <row r="9" spans="1:47" ht="28.5">
      <c r="A9" s="122" t="s">
        <v>181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128"/>
      <c r="AG9" s="61"/>
      <c r="AH9" s="62"/>
      <c r="AI9" s="114"/>
      <c r="AJ9" s="23"/>
      <c r="AK9" s="45"/>
      <c r="AL9" s="24"/>
      <c r="AM9" s="45"/>
      <c r="AN9" s="24"/>
      <c r="AO9" s="25"/>
      <c r="AR9" s="241"/>
      <c r="AS9" s="219"/>
      <c r="AT9" s="225"/>
      <c r="AU9" s="221"/>
    </row>
    <row r="10" spans="1:47" ht="28.5">
      <c r="A10" s="122" t="s">
        <v>177</v>
      </c>
      <c r="B10" s="113"/>
      <c r="C10" s="113"/>
      <c r="D10" s="113"/>
      <c r="E10" s="113"/>
      <c r="F10" s="113"/>
      <c r="G10" s="113"/>
      <c r="H10" s="117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7"/>
      <c r="T10" s="113"/>
      <c r="U10" s="113"/>
      <c r="V10" s="116"/>
      <c r="W10" s="113"/>
      <c r="X10" s="113"/>
      <c r="Y10" s="113"/>
      <c r="Z10" s="123"/>
      <c r="AA10" s="123"/>
      <c r="AB10" s="113"/>
      <c r="AC10" s="123"/>
      <c r="AD10" s="113"/>
      <c r="AE10" s="113"/>
      <c r="AF10" s="128"/>
      <c r="AG10" s="61"/>
      <c r="AH10" s="62"/>
      <c r="AI10" s="114"/>
      <c r="AJ10" s="23">
        <f>COUNTIFS($B$3:$AF$3,"s",B10:AF10,"s*")+COUNTIFS($B$3:$AF$3,"s",B10:AF10,"r*")+COUNTIFS($B$3:$AF$3,"s",B10:AF10,"al*")+COUNTIFS($B$3:$AF$3,"s",B10:AF10,"sch*")</f>
        <v>0</v>
      </c>
      <c r="AK10" s="45">
        <f>COUNTIF(B10:AF10,"A")</f>
        <v>0</v>
      </c>
      <c r="AL10" s="24">
        <f>COUNTIF(C10:AI10,"B")</f>
        <v>0</v>
      </c>
      <c r="AM10" s="45">
        <f>COUNTIF(B10:AF10,"C")</f>
        <v>0</v>
      </c>
      <c r="AN10" s="24">
        <f>COUNTIF(B10:AI10,"E")</f>
        <v>0</v>
      </c>
      <c r="AO10" s="25">
        <f>COUNTIF(B10:AF10,"sh*")+COUNTIF(B10:AF10,"ro*")+COUNTIF(B10:AF10,"al*")+COUNTIF(B10:AF10,"sch*")</f>
        <v>0</v>
      </c>
      <c r="AR10" s="222">
        <f>COUNTIF($B$10:$AI$10,"A")</f>
        <v>0</v>
      </c>
      <c r="AS10" s="223">
        <f>COUNTIF($C$10:$AJ$10,"C")</f>
        <v>0</v>
      </c>
      <c r="AT10" s="228">
        <f>COUNTIF($B$10:$AI$10,"W")</f>
        <v>0</v>
      </c>
      <c r="AU10" s="224">
        <f>COUNTIF($B$10:$AI$10,"RO")</f>
        <v>0</v>
      </c>
    </row>
    <row r="11" spans="1:47" ht="28.5">
      <c r="A11" s="122" t="s">
        <v>181</v>
      </c>
      <c r="B11" s="113"/>
      <c r="C11" s="113"/>
      <c r="D11" s="113"/>
      <c r="E11" s="113"/>
      <c r="F11" s="113"/>
      <c r="G11" s="113"/>
      <c r="H11" s="113"/>
      <c r="I11" s="115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/>
      <c r="Y11" s="113"/>
      <c r="Z11" s="113"/>
      <c r="AA11" s="113"/>
      <c r="AB11" s="113"/>
      <c r="AC11" s="123"/>
      <c r="AD11" s="113"/>
      <c r="AE11" s="113"/>
      <c r="AF11" s="128"/>
      <c r="AG11" s="61"/>
      <c r="AH11" s="62"/>
      <c r="AI11" s="114"/>
      <c r="AJ11" s="23"/>
      <c r="AK11" s="45"/>
      <c r="AL11" s="24"/>
      <c r="AM11" s="45"/>
      <c r="AN11" s="24"/>
      <c r="AO11" s="25"/>
      <c r="AR11" s="222"/>
      <c r="AS11" s="226"/>
      <c r="AT11" s="229"/>
      <c r="AU11" s="227"/>
    </row>
    <row r="12" spans="1:47" ht="28.5">
      <c r="A12" s="122" t="s">
        <v>185</v>
      </c>
      <c r="B12" s="113"/>
      <c r="C12" s="113"/>
      <c r="D12" s="113"/>
      <c r="E12" s="113"/>
      <c r="F12" s="113"/>
      <c r="G12" s="113"/>
      <c r="H12" s="117"/>
      <c r="I12" s="117"/>
      <c r="J12" s="117"/>
      <c r="K12" s="117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6"/>
      <c r="W12" s="113"/>
      <c r="X12" s="113"/>
      <c r="Y12" s="113"/>
      <c r="Z12" s="113"/>
      <c r="AA12" s="113"/>
      <c r="AB12" s="113"/>
      <c r="AC12" s="113"/>
      <c r="AD12" s="113"/>
      <c r="AE12" s="113"/>
      <c r="AF12" s="128"/>
      <c r="AG12" s="61"/>
      <c r="AH12" s="62"/>
      <c r="AI12" s="114"/>
      <c r="AJ12" s="23">
        <f>COUNTIFS($B$3:$AF$3,"s",B12:AF12,"s*")+COUNTIFS($B$3:$AF$3,"s",B12:AF12,"r*")+COUNTIFS($B$3:$AF$3,"s",B12:AF12,"al*")+COUNTIFS($B$3:$AF$3,"s",B12:AF12,"sch*")</f>
        <v>0</v>
      </c>
      <c r="AK12" s="45">
        <f>COUNTIF(B12:AF12,"A")</f>
        <v>0</v>
      </c>
      <c r="AL12" s="24">
        <f>COUNTIF(C12:AI12,"B")</f>
        <v>0</v>
      </c>
      <c r="AM12" s="45">
        <f>COUNTIF(B12:AF12,"C")</f>
        <v>0</v>
      </c>
      <c r="AN12" s="24">
        <f>COUNTIF(B12:AI12,"E")</f>
        <v>0</v>
      </c>
      <c r="AO12" s="25">
        <f>COUNTIF(B12:AF12,"sh*")+COUNTIF(B12:AF12,"ro*")+COUNTIF(B12:AF12,"al*")+COUNTIF(B12:AF12,"sch*")</f>
        <v>0</v>
      </c>
    </row>
    <row r="13" spans="1:47" ht="28.5">
      <c r="A13" s="122" t="s">
        <v>181</v>
      </c>
      <c r="B13" s="113"/>
      <c r="C13" s="113"/>
      <c r="D13" s="113"/>
      <c r="E13" s="113"/>
      <c r="F13" s="117"/>
      <c r="G13" s="113"/>
      <c r="H13" s="117"/>
      <c r="I13" s="115"/>
      <c r="J13" s="113"/>
      <c r="K13" s="113"/>
      <c r="L13" s="113"/>
      <c r="M13" s="160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23"/>
      <c r="AD13" s="113"/>
      <c r="AE13" s="113"/>
      <c r="AF13" s="128"/>
      <c r="AG13" s="61"/>
      <c r="AH13" s="62"/>
      <c r="AI13" s="114"/>
      <c r="AJ13" s="23"/>
      <c r="AK13" s="45"/>
      <c r="AL13" s="24"/>
      <c r="AM13" s="45"/>
      <c r="AN13" s="24"/>
      <c r="AO13" s="25"/>
    </row>
    <row r="14" spans="1:47" ht="28.5">
      <c r="A14" s="122" t="s">
        <v>182</v>
      </c>
      <c r="B14" s="113"/>
      <c r="C14" s="113"/>
      <c r="D14" s="113"/>
      <c r="E14" s="113"/>
      <c r="F14" s="113"/>
      <c r="G14" s="113"/>
      <c r="H14" s="113"/>
      <c r="I14" s="115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6"/>
      <c r="W14" s="113"/>
      <c r="X14" s="113"/>
      <c r="Y14" s="113"/>
      <c r="Z14" s="113"/>
      <c r="AA14" s="113"/>
      <c r="AB14" s="113"/>
      <c r="AC14" s="123"/>
      <c r="AD14" s="113"/>
      <c r="AE14" s="113"/>
      <c r="AF14" s="128"/>
      <c r="AG14" s="61"/>
      <c r="AH14" s="62"/>
      <c r="AI14" s="114"/>
      <c r="AJ14" s="23">
        <f t="shared" ref="AJ14" si="3">COUNTIFS($B$3:$AF$3,"s",B14:AF14,"s*")+COUNTIFS($B$3:$AF$3,"s",B14:AF14,"r*")+COUNTIFS($B$3:$AF$3,"s",B14:AF14,"al*")+COUNTIFS($B$3:$AF$3,"s",B14:AF14,"sch*")</f>
        <v>0</v>
      </c>
      <c r="AK14" s="45">
        <f t="shared" ref="AK14" si="4">COUNTIF(B14:AF14,"A")</f>
        <v>0</v>
      </c>
      <c r="AL14" s="24">
        <f t="shared" ref="AL14" si="5">COUNTIF(C14:AI14,"SPM")</f>
        <v>0</v>
      </c>
      <c r="AM14" s="45">
        <f t="shared" ref="AM14" si="6">COUNTIF(B14:AF14,"C")</f>
        <v>0</v>
      </c>
      <c r="AN14" s="24">
        <f t="shared" ref="AN14" si="7">COUNTIF(B14:AI14,"E")</f>
        <v>0</v>
      </c>
      <c r="AO14" s="25">
        <f t="shared" ref="AO14" si="8">COUNTIF(B14:AF14,"sh*")+COUNTIF(B14:AF14,"ro*")+COUNTIF(B14:AF14,"al*")+COUNTIF(B14:AF14,"sch*")</f>
        <v>0</v>
      </c>
    </row>
    <row r="15" spans="1:47" ht="28.5">
      <c r="A15" s="122"/>
      <c r="B15" s="113"/>
      <c r="C15" s="113"/>
      <c r="D15" s="113"/>
      <c r="E15" s="113"/>
      <c r="F15" s="113"/>
      <c r="G15" s="113"/>
      <c r="H15" s="113"/>
      <c r="I15" s="115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6"/>
      <c r="W15" s="113"/>
      <c r="X15" s="113"/>
      <c r="Y15" s="113"/>
      <c r="Z15" s="113"/>
      <c r="AA15" s="113"/>
      <c r="AB15" s="113"/>
      <c r="AC15" s="123"/>
      <c r="AD15" s="113"/>
      <c r="AE15" s="113"/>
      <c r="AF15" s="128"/>
      <c r="AG15" s="61"/>
      <c r="AH15" s="62"/>
      <c r="AI15" s="114"/>
      <c r="AJ15" s="23"/>
      <c r="AK15" s="133"/>
      <c r="AL15" s="133"/>
      <c r="AM15" s="133"/>
      <c r="AN15" s="133"/>
      <c r="AO15" s="133"/>
    </row>
    <row r="16" spans="1:47" ht="28.5">
      <c r="A16" s="122"/>
      <c r="B16" s="113"/>
      <c r="C16" s="113"/>
      <c r="D16" s="113"/>
      <c r="E16" s="113"/>
      <c r="F16" s="120"/>
      <c r="G16" s="120"/>
      <c r="H16" s="113"/>
      <c r="I16" s="113"/>
      <c r="J16" s="113"/>
      <c r="K16" s="116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28"/>
      <c r="AG16" s="61"/>
      <c r="AH16" s="62"/>
      <c r="AI16" s="242"/>
      <c r="AJ16" s="28"/>
      <c r="AK16" s="29"/>
      <c r="AL16" s="29"/>
      <c r="AM16" s="29"/>
      <c r="AN16" s="30"/>
      <c r="AO16" s="31"/>
    </row>
    <row r="17" spans="1:44" ht="28.5">
      <c r="A17" s="122" t="s">
        <v>174</v>
      </c>
      <c r="B17" s="114"/>
      <c r="C17" s="117"/>
      <c r="D17" s="118"/>
      <c r="E17" s="113"/>
      <c r="F17" s="118"/>
      <c r="G17" s="114"/>
      <c r="H17" s="117"/>
      <c r="I17" s="117"/>
      <c r="J17" s="114"/>
      <c r="K17" s="117"/>
      <c r="L17" s="118"/>
      <c r="M17" s="118"/>
      <c r="N17" s="118"/>
      <c r="O17" s="114"/>
      <c r="P17" s="114"/>
      <c r="Q17" s="113"/>
      <c r="R17" s="113"/>
      <c r="S17" s="118"/>
      <c r="T17" s="113"/>
      <c r="U17" s="114"/>
      <c r="V17" s="114"/>
      <c r="W17" s="116"/>
      <c r="X17" s="113"/>
      <c r="Y17" s="118"/>
      <c r="Z17" s="114"/>
      <c r="AA17" s="114"/>
      <c r="AB17" s="215"/>
      <c r="AC17" s="118"/>
      <c r="AD17" s="113"/>
      <c r="AE17" s="114"/>
      <c r="AF17" s="114"/>
      <c r="AG17" s="61"/>
      <c r="AH17" s="62"/>
      <c r="AI17" s="121"/>
      <c r="AJ17" s="23">
        <f>COUNTIFS($B$3:$AF$3,"s",B17:AF17,"s*")+COUNTIFS($B$3:$AF$3,"s",B17:AF17,"r*")+COUNTIFS($B$3:$AF$3,"s",B17:AF17,"al*")+COUNTIFS($B$3:$AF$3,"s",B17:AF17,"sch*")</f>
        <v>0</v>
      </c>
      <c r="AK17" s="24">
        <f t="shared" ref="AK17" si="9">COUNTIF(B17:AF17,"A")</f>
        <v>0</v>
      </c>
      <c r="AL17" s="24">
        <f>COUNTIF(C17:AI17,"B")</f>
        <v>0</v>
      </c>
      <c r="AM17" s="24">
        <f t="shared" ref="AM17" si="10">COUNTIF(B17:AF17,"C")</f>
        <v>0</v>
      </c>
      <c r="AN17" s="24">
        <f>COUNTIF(B17:AI17,"E")</f>
        <v>0</v>
      </c>
      <c r="AO17" s="25">
        <f t="shared" ref="AO17" si="11">COUNTIF(B17:AF17,"sh*")+COUNTIF(B17:AF17,"ro*")+COUNTIF(B17:AF17,"al*")+COUNTIF(B17:AF17,"sch*")</f>
        <v>0</v>
      </c>
    </row>
    <row r="18" spans="1:44" ht="28.5">
      <c r="A18" s="122" t="s">
        <v>183</v>
      </c>
      <c r="B18" s="113"/>
      <c r="C18" s="113"/>
      <c r="D18" s="199"/>
      <c r="E18" s="113"/>
      <c r="F18" s="113"/>
      <c r="G18" s="120"/>
      <c r="H18" s="117"/>
      <c r="I18" s="230"/>
      <c r="J18" s="117"/>
      <c r="K18" s="117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28"/>
      <c r="AG18" s="61"/>
      <c r="AH18" s="62"/>
      <c r="AI18" s="242"/>
      <c r="AJ18" s="28"/>
      <c r="AK18" s="29"/>
      <c r="AL18" s="29"/>
      <c r="AM18" s="29"/>
      <c r="AN18" s="30"/>
      <c r="AO18" s="31"/>
    </row>
    <row r="19" spans="1:44" ht="28.5">
      <c r="A19" s="122" t="s">
        <v>186</v>
      </c>
      <c r="B19" s="114"/>
      <c r="C19" s="114"/>
      <c r="D19" s="114"/>
      <c r="E19" s="114"/>
      <c r="F19" s="113"/>
      <c r="G19" s="113"/>
      <c r="H19" s="118"/>
      <c r="I19" s="235"/>
      <c r="J19" s="235"/>
      <c r="K19" s="118"/>
      <c r="L19" s="114"/>
      <c r="M19" s="113"/>
      <c r="N19" s="118"/>
      <c r="O19" s="118"/>
      <c r="P19" s="113"/>
      <c r="Q19" s="118"/>
      <c r="R19" s="118"/>
      <c r="S19" s="114"/>
      <c r="T19" s="118"/>
      <c r="U19" s="118"/>
      <c r="V19" s="118"/>
      <c r="W19" s="118"/>
      <c r="X19" s="118"/>
      <c r="Y19" s="118"/>
      <c r="Z19" s="114"/>
      <c r="AA19" s="118"/>
      <c r="AB19" s="118"/>
      <c r="AC19" s="215"/>
      <c r="AD19" s="113"/>
      <c r="AE19" s="117"/>
      <c r="AF19" s="118"/>
      <c r="AG19" s="61"/>
      <c r="AH19" s="62"/>
      <c r="AI19" s="242"/>
      <c r="AJ19" s="64"/>
      <c r="AK19" s="65"/>
      <c r="AL19" s="65"/>
      <c r="AM19" s="65"/>
      <c r="AN19" s="66"/>
      <c r="AO19" s="132"/>
    </row>
    <row r="20" spans="1:44" ht="28.5">
      <c r="A20" s="122" t="s">
        <v>167</v>
      </c>
      <c r="B20" s="113"/>
      <c r="C20" s="113"/>
      <c r="D20" s="113"/>
      <c r="E20" s="113"/>
      <c r="F20" s="113"/>
      <c r="G20" s="120"/>
      <c r="H20" s="117"/>
      <c r="I20" s="230"/>
      <c r="J20" s="117"/>
      <c r="K20" s="117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28"/>
      <c r="AG20" s="61"/>
      <c r="AH20" s="62"/>
      <c r="AI20" s="242"/>
      <c r="AJ20" s="64"/>
      <c r="AK20" s="65"/>
      <c r="AL20" s="65"/>
      <c r="AM20" s="65"/>
      <c r="AN20" s="66"/>
      <c r="AO20" s="132"/>
    </row>
    <row r="21" spans="1:44" ht="28.5">
      <c r="A21" s="122" t="s">
        <v>77</v>
      </c>
      <c r="B21" s="113"/>
      <c r="C21" s="113"/>
      <c r="D21" s="113"/>
      <c r="E21" s="113"/>
      <c r="F21" s="117"/>
      <c r="G21" s="113"/>
      <c r="H21" s="117"/>
      <c r="I21" s="117"/>
      <c r="J21" s="117"/>
      <c r="K21" s="117"/>
      <c r="L21" s="113"/>
      <c r="M21" s="113"/>
      <c r="N21" s="113"/>
      <c r="O21" s="113"/>
      <c r="P21" s="113"/>
      <c r="Q21" s="113"/>
      <c r="R21" s="113"/>
      <c r="S21" s="113"/>
      <c r="T21" s="117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28"/>
      <c r="AG21" s="61"/>
      <c r="AH21" s="62"/>
      <c r="AI21" s="113"/>
      <c r="AJ21" s="23">
        <f>COUNTIFS($B$3:$AF$3,"s",B21:AF21,"s*")+COUNTIFS($B$3:$AF$3,"s",B21:AF21,"r*")+COUNTIFS($B$3:$AF$3,"s",B21:AF21,"al*")+COUNTIFS($B$3:$AF$3,"s",B21:AF21,"sch*")</f>
        <v>0</v>
      </c>
      <c r="AK21" s="45">
        <f>COUNTIF(B21:AF21,"A")</f>
        <v>0</v>
      </c>
      <c r="AL21" s="24">
        <f>COUNTIF(C21:AI21,"SPM")</f>
        <v>0</v>
      </c>
      <c r="AM21" s="45">
        <f>COUNTIF(B21:AF21,"C")</f>
        <v>0</v>
      </c>
      <c r="AN21" s="24">
        <f>COUNTIF(B21:AI21,"E")</f>
        <v>0</v>
      </c>
      <c r="AO21" s="25">
        <f>COUNTIF(B21:AF21,"sh*")+COUNTIF(B21:AF21,"ro*")+COUNTIF(B21:AF21,"al*")+COUNTIF(B21:AF21,"sch*")</f>
        <v>0</v>
      </c>
      <c r="AP21" s="55"/>
      <c r="AQ21" s="55"/>
      <c r="AR21" s="55"/>
    </row>
    <row r="22" spans="1:44" ht="28.5">
      <c r="A22" s="125" t="s">
        <v>8</v>
      </c>
      <c r="B22" s="113"/>
      <c r="C22" s="113"/>
      <c r="D22" s="113"/>
      <c r="E22" s="113"/>
      <c r="F22" s="113"/>
      <c r="G22" s="113"/>
      <c r="H22" s="117"/>
      <c r="I22" s="230"/>
      <c r="J22" s="117"/>
      <c r="K22" s="117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28"/>
      <c r="AG22" s="61"/>
      <c r="AH22" s="62"/>
      <c r="AI22" s="113"/>
      <c r="AJ22" s="46"/>
      <c r="AK22" s="47"/>
      <c r="AL22" s="47"/>
      <c r="AM22" s="47"/>
      <c r="AN22" s="48"/>
      <c r="AO22" s="49"/>
      <c r="AP22" s="55"/>
      <c r="AQ22" s="55"/>
      <c r="AR22" s="55"/>
    </row>
    <row r="23" spans="1:44" ht="28.5">
      <c r="A23" s="236" t="s">
        <v>184</v>
      </c>
      <c r="B23" s="114"/>
      <c r="C23" s="114"/>
      <c r="D23" s="114"/>
      <c r="E23" s="114"/>
      <c r="F23" s="114"/>
      <c r="G23" s="114"/>
      <c r="H23" s="114"/>
      <c r="I23" s="118"/>
      <c r="J23" s="118"/>
      <c r="K23" s="117"/>
      <c r="L23" s="113"/>
      <c r="M23" s="117"/>
      <c r="N23" s="118"/>
      <c r="O23" s="118"/>
      <c r="P23" s="113"/>
      <c r="Q23" s="118"/>
      <c r="R23" s="118"/>
      <c r="S23" s="117"/>
      <c r="T23" s="113"/>
      <c r="U23" s="118"/>
      <c r="V23" s="113"/>
      <c r="W23" s="113"/>
      <c r="X23" s="113"/>
      <c r="Y23" s="113"/>
      <c r="Z23" s="116"/>
      <c r="AA23" s="118"/>
      <c r="AB23" s="118"/>
      <c r="AC23" s="118"/>
      <c r="AD23" s="118"/>
      <c r="AE23" s="116"/>
      <c r="AF23" s="215"/>
      <c r="AG23" s="61"/>
      <c r="AH23" s="126"/>
      <c r="AI23" s="113"/>
      <c r="AJ23" s="23"/>
      <c r="AK23" s="45"/>
      <c r="AL23" s="24"/>
      <c r="AM23" s="45"/>
      <c r="AN23" s="24"/>
      <c r="AO23" s="25"/>
      <c r="AP23" s="55"/>
      <c r="AQ23" s="55"/>
      <c r="AR23" s="55"/>
    </row>
    <row r="24" spans="1:44" ht="28.5">
      <c r="A24" s="125" t="s">
        <v>167</v>
      </c>
      <c r="B24" s="113"/>
      <c r="C24" s="113"/>
      <c r="D24" s="113"/>
      <c r="E24" s="113"/>
      <c r="F24" s="113"/>
      <c r="G24" s="113"/>
      <c r="H24" s="113"/>
      <c r="I24" s="115"/>
      <c r="J24" s="113"/>
      <c r="K24" s="113"/>
      <c r="L24" s="113"/>
      <c r="M24" s="113"/>
      <c r="N24" s="199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28"/>
      <c r="AG24" s="61"/>
      <c r="AH24" s="62"/>
      <c r="AI24" s="113"/>
      <c r="AJ24" s="50"/>
      <c r="AK24" s="51"/>
      <c r="AL24" s="51"/>
      <c r="AM24" s="51"/>
      <c r="AN24" s="52"/>
      <c r="AO24" s="53"/>
      <c r="AP24" s="55"/>
      <c r="AQ24" s="55"/>
      <c r="AR24" s="55"/>
    </row>
    <row r="25" spans="1:44" ht="28.5">
      <c r="A25" s="237" t="s">
        <v>169</v>
      </c>
      <c r="B25" s="72">
        <f t="shared" ref="B25:AF25" si="12">COUNTIF(B3:B24,"A")</f>
        <v>0</v>
      </c>
      <c r="C25" s="72">
        <f t="shared" si="12"/>
        <v>0</v>
      </c>
      <c r="D25" s="72">
        <f t="shared" si="12"/>
        <v>0</v>
      </c>
      <c r="E25" s="72">
        <f t="shared" si="12"/>
        <v>0</v>
      </c>
      <c r="F25" s="72">
        <f t="shared" si="12"/>
        <v>0</v>
      </c>
      <c r="G25" s="72">
        <f t="shared" si="12"/>
        <v>0</v>
      </c>
      <c r="H25" s="72">
        <f t="shared" si="12"/>
        <v>0</v>
      </c>
      <c r="I25" s="72">
        <f t="shared" si="12"/>
        <v>0</v>
      </c>
      <c r="J25" s="72">
        <f t="shared" si="12"/>
        <v>0</v>
      </c>
      <c r="K25" s="72">
        <f t="shared" si="12"/>
        <v>0</v>
      </c>
      <c r="L25" s="72">
        <f t="shared" si="12"/>
        <v>0</v>
      </c>
      <c r="M25" s="72">
        <f t="shared" si="12"/>
        <v>0</v>
      </c>
      <c r="N25" s="72">
        <f t="shared" si="12"/>
        <v>0</v>
      </c>
      <c r="O25" s="72">
        <f t="shared" si="12"/>
        <v>0</v>
      </c>
      <c r="P25" s="72">
        <f t="shared" si="12"/>
        <v>0</v>
      </c>
      <c r="Q25" s="72">
        <f t="shared" si="12"/>
        <v>0</v>
      </c>
      <c r="R25" s="72">
        <f t="shared" si="12"/>
        <v>0</v>
      </c>
      <c r="S25" s="72">
        <f t="shared" si="12"/>
        <v>0</v>
      </c>
      <c r="T25" s="72">
        <f t="shared" si="12"/>
        <v>0</v>
      </c>
      <c r="U25" s="72">
        <f t="shared" si="12"/>
        <v>0</v>
      </c>
      <c r="V25" s="72">
        <f t="shared" si="12"/>
        <v>0</v>
      </c>
      <c r="W25" s="72">
        <f t="shared" si="12"/>
        <v>0</v>
      </c>
      <c r="X25" s="72">
        <f t="shared" si="12"/>
        <v>0</v>
      </c>
      <c r="Y25" s="72">
        <f t="shared" si="12"/>
        <v>0</v>
      </c>
      <c r="Z25" s="72">
        <f t="shared" si="12"/>
        <v>0</v>
      </c>
      <c r="AA25" s="72">
        <f t="shared" si="12"/>
        <v>0</v>
      </c>
      <c r="AB25" s="72">
        <f t="shared" si="12"/>
        <v>0</v>
      </c>
      <c r="AC25" s="72">
        <f t="shared" si="12"/>
        <v>0</v>
      </c>
      <c r="AD25" s="72">
        <f t="shared" si="12"/>
        <v>0</v>
      </c>
      <c r="AE25" s="72">
        <f t="shared" si="12"/>
        <v>0</v>
      </c>
      <c r="AF25" s="111">
        <f t="shared" si="12"/>
        <v>0</v>
      </c>
      <c r="AG25" s="111"/>
      <c r="AH25" s="69"/>
      <c r="AI25" s="35"/>
    </row>
    <row r="26" spans="1:44" ht="28.5">
      <c r="A26" s="237" t="s">
        <v>170</v>
      </c>
      <c r="B26" s="72">
        <f t="shared" ref="B26:AF26" si="13">COUNTIF(B3:B24,"B")</f>
        <v>0</v>
      </c>
      <c r="C26" s="72">
        <f t="shared" si="13"/>
        <v>0</v>
      </c>
      <c r="D26" s="72">
        <f t="shared" si="13"/>
        <v>0</v>
      </c>
      <c r="E26" s="72">
        <f t="shared" si="13"/>
        <v>0</v>
      </c>
      <c r="F26" s="72">
        <f t="shared" si="13"/>
        <v>0</v>
      </c>
      <c r="G26" s="72">
        <f t="shared" si="13"/>
        <v>0</v>
      </c>
      <c r="H26" s="72">
        <f t="shared" si="13"/>
        <v>0</v>
      </c>
      <c r="I26" s="72">
        <f t="shared" si="13"/>
        <v>0</v>
      </c>
      <c r="J26" s="72">
        <f t="shared" si="13"/>
        <v>0</v>
      </c>
      <c r="K26" s="72">
        <f t="shared" si="13"/>
        <v>0</v>
      </c>
      <c r="L26" s="72">
        <f t="shared" si="13"/>
        <v>0</v>
      </c>
      <c r="M26" s="72">
        <f t="shared" si="13"/>
        <v>0</v>
      </c>
      <c r="N26" s="72">
        <f t="shared" si="13"/>
        <v>0</v>
      </c>
      <c r="O26" s="72">
        <f t="shared" si="13"/>
        <v>0</v>
      </c>
      <c r="P26" s="72">
        <f t="shared" si="13"/>
        <v>0</v>
      </c>
      <c r="Q26" s="72">
        <f t="shared" si="13"/>
        <v>0</v>
      </c>
      <c r="R26" s="72">
        <f t="shared" si="13"/>
        <v>0</v>
      </c>
      <c r="S26" s="72">
        <f t="shared" si="13"/>
        <v>0</v>
      </c>
      <c r="T26" s="72">
        <f t="shared" si="13"/>
        <v>0</v>
      </c>
      <c r="U26" s="72">
        <f t="shared" si="13"/>
        <v>0</v>
      </c>
      <c r="V26" s="72">
        <f t="shared" si="13"/>
        <v>0</v>
      </c>
      <c r="W26" s="72">
        <f t="shared" si="13"/>
        <v>0</v>
      </c>
      <c r="X26" s="72">
        <f t="shared" si="13"/>
        <v>0</v>
      </c>
      <c r="Y26" s="72">
        <f t="shared" si="13"/>
        <v>0</v>
      </c>
      <c r="Z26" s="72">
        <f t="shared" si="13"/>
        <v>0</v>
      </c>
      <c r="AA26" s="72">
        <f t="shared" si="13"/>
        <v>0</v>
      </c>
      <c r="AB26" s="72">
        <f t="shared" si="13"/>
        <v>0</v>
      </c>
      <c r="AC26" s="72">
        <f t="shared" si="13"/>
        <v>0</v>
      </c>
      <c r="AD26" s="72">
        <f t="shared" si="13"/>
        <v>0</v>
      </c>
      <c r="AE26" s="72">
        <f t="shared" si="13"/>
        <v>0</v>
      </c>
      <c r="AF26" s="75">
        <f t="shared" si="13"/>
        <v>0</v>
      </c>
      <c r="AG26" s="75"/>
      <c r="AH26" s="72"/>
      <c r="AI26" s="63"/>
    </row>
    <row r="27" spans="1:44" ht="28.5">
      <c r="A27" s="237" t="s">
        <v>171</v>
      </c>
      <c r="B27" s="72">
        <f t="shared" ref="B27:AF27" si="14">COUNTIF(B4:B24,"SPM")</f>
        <v>0</v>
      </c>
      <c r="C27" s="72">
        <f t="shared" si="14"/>
        <v>0</v>
      </c>
      <c r="D27" s="72">
        <f t="shared" si="14"/>
        <v>0</v>
      </c>
      <c r="E27" s="72">
        <f t="shared" si="14"/>
        <v>0</v>
      </c>
      <c r="F27" s="72">
        <f t="shared" si="14"/>
        <v>0</v>
      </c>
      <c r="G27" s="72">
        <f t="shared" si="14"/>
        <v>0</v>
      </c>
      <c r="H27" s="72">
        <f t="shared" si="14"/>
        <v>0</v>
      </c>
      <c r="I27" s="72">
        <f t="shared" si="14"/>
        <v>0</v>
      </c>
      <c r="J27" s="72">
        <f t="shared" si="14"/>
        <v>0</v>
      </c>
      <c r="K27" s="72">
        <f t="shared" si="14"/>
        <v>0</v>
      </c>
      <c r="L27" s="72">
        <f t="shared" si="14"/>
        <v>0</v>
      </c>
      <c r="M27" s="72">
        <f t="shared" si="14"/>
        <v>0</v>
      </c>
      <c r="N27" s="72">
        <f t="shared" si="14"/>
        <v>0</v>
      </c>
      <c r="O27" s="72">
        <f t="shared" si="14"/>
        <v>0</v>
      </c>
      <c r="P27" s="72">
        <f t="shared" si="14"/>
        <v>0</v>
      </c>
      <c r="Q27" s="72">
        <f t="shared" si="14"/>
        <v>0</v>
      </c>
      <c r="R27" s="72">
        <f t="shared" si="14"/>
        <v>0</v>
      </c>
      <c r="S27" s="72">
        <f t="shared" si="14"/>
        <v>0</v>
      </c>
      <c r="T27" s="72">
        <f t="shared" si="14"/>
        <v>0</v>
      </c>
      <c r="U27" s="72">
        <f t="shared" si="14"/>
        <v>0</v>
      </c>
      <c r="V27" s="72">
        <f t="shared" si="14"/>
        <v>0</v>
      </c>
      <c r="W27" s="72">
        <f t="shared" si="14"/>
        <v>0</v>
      </c>
      <c r="X27" s="72">
        <f t="shared" si="14"/>
        <v>0</v>
      </c>
      <c r="Y27" s="72">
        <f t="shared" si="14"/>
        <v>0</v>
      </c>
      <c r="Z27" s="72">
        <f t="shared" si="14"/>
        <v>0</v>
      </c>
      <c r="AA27" s="72">
        <f t="shared" si="14"/>
        <v>0</v>
      </c>
      <c r="AB27" s="72">
        <f t="shared" si="14"/>
        <v>0</v>
      </c>
      <c r="AC27" s="72">
        <f t="shared" si="14"/>
        <v>0</v>
      </c>
      <c r="AD27" s="72">
        <f t="shared" si="14"/>
        <v>0</v>
      </c>
      <c r="AE27" s="72">
        <f t="shared" si="14"/>
        <v>0</v>
      </c>
      <c r="AF27" s="75">
        <f t="shared" si="14"/>
        <v>0</v>
      </c>
      <c r="AG27" s="75"/>
      <c r="AH27" s="72"/>
      <c r="AI27" s="63"/>
    </row>
    <row r="28" spans="1:44" ht="28.5">
      <c r="A28" s="237"/>
      <c r="B28" s="72">
        <f t="shared" ref="B28:AF28" si="15">COUNTIF(B2:B24,"C")</f>
        <v>0</v>
      </c>
      <c r="C28" s="72">
        <f t="shared" si="15"/>
        <v>0</v>
      </c>
      <c r="D28" s="72">
        <f t="shared" si="15"/>
        <v>0</v>
      </c>
      <c r="E28" s="72">
        <f t="shared" si="15"/>
        <v>0</v>
      </c>
      <c r="F28" s="72">
        <f t="shared" si="15"/>
        <v>0</v>
      </c>
      <c r="G28" s="72">
        <f t="shared" si="15"/>
        <v>0</v>
      </c>
      <c r="H28" s="72">
        <f t="shared" si="15"/>
        <v>0</v>
      </c>
      <c r="I28" s="72">
        <f t="shared" si="15"/>
        <v>0</v>
      </c>
      <c r="J28" s="72">
        <f t="shared" si="15"/>
        <v>0</v>
      </c>
      <c r="K28" s="72">
        <f t="shared" si="15"/>
        <v>0</v>
      </c>
      <c r="L28" s="72">
        <f t="shared" si="15"/>
        <v>0</v>
      </c>
      <c r="M28" s="72">
        <f t="shared" si="15"/>
        <v>0</v>
      </c>
      <c r="N28" s="72">
        <f t="shared" si="15"/>
        <v>0</v>
      </c>
      <c r="O28" s="72">
        <f t="shared" si="15"/>
        <v>0</v>
      </c>
      <c r="P28" s="72">
        <f t="shared" si="15"/>
        <v>0</v>
      </c>
      <c r="Q28" s="72">
        <f t="shared" si="15"/>
        <v>0</v>
      </c>
      <c r="R28" s="72">
        <f t="shared" si="15"/>
        <v>0</v>
      </c>
      <c r="S28" s="72">
        <f t="shared" si="15"/>
        <v>0</v>
      </c>
      <c r="T28" s="72">
        <f t="shared" si="15"/>
        <v>0</v>
      </c>
      <c r="U28" s="72">
        <f t="shared" si="15"/>
        <v>0</v>
      </c>
      <c r="V28" s="72">
        <f t="shared" si="15"/>
        <v>0</v>
      </c>
      <c r="W28" s="72">
        <f t="shared" si="15"/>
        <v>0</v>
      </c>
      <c r="X28" s="72">
        <f t="shared" si="15"/>
        <v>0</v>
      </c>
      <c r="Y28" s="72">
        <f t="shared" si="15"/>
        <v>0</v>
      </c>
      <c r="Z28" s="72">
        <f t="shared" si="15"/>
        <v>0</v>
      </c>
      <c r="AA28" s="72">
        <f t="shared" si="15"/>
        <v>0</v>
      </c>
      <c r="AB28" s="72">
        <f t="shared" si="15"/>
        <v>0</v>
      </c>
      <c r="AC28" s="72">
        <f t="shared" si="15"/>
        <v>0</v>
      </c>
      <c r="AD28" s="72">
        <f t="shared" si="15"/>
        <v>0</v>
      </c>
      <c r="AE28" s="72">
        <f t="shared" si="15"/>
        <v>0</v>
      </c>
      <c r="AF28" s="75">
        <f t="shared" si="15"/>
        <v>0</v>
      </c>
      <c r="AG28" s="75"/>
      <c r="AH28" s="72"/>
      <c r="AI28" s="63"/>
    </row>
    <row r="29" spans="1:44" ht="28.5">
      <c r="A29" s="237"/>
      <c r="B29" s="72">
        <f t="shared" ref="B29:AF29" si="16">COUNTIF(B3:B24,"E")</f>
        <v>0</v>
      </c>
      <c r="C29" s="72">
        <f t="shared" si="16"/>
        <v>0</v>
      </c>
      <c r="D29" s="72">
        <f t="shared" si="16"/>
        <v>0</v>
      </c>
      <c r="E29" s="72">
        <f t="shared" si="16"/>
        <v>0</v>
      </c>
      <c r="F29" s="72">
        <f t="shared" si="16"/>
        <v>0</v>
      </c>
      <c r="G29" s="72">
        <f t="shared" si="16"/>
        <v>0</v>
      </c>
      <c r="H29" s="72">
        <f t="shared" si="16"/>
        <v>0</v>
      </c>
      <c r="I29" s="72">
        <f t="shared" si="16"/>
        <v>0</v>
      </c>
      <c r="J29" s="72">
        <f t="shared" si="16"/>
        <v>0</v>
      </c>
      <c r="K29" s="72">
        <f t="shared" si="16"/>
        <v>0</v>
      </c>
      <c r="L29" s="72">
        <f t="shared" si="16"/>
        <v>0</v>
      </c>
      <c r="M29" s="72">
        <f t="shared" si="16"/>
        <v>0</v>
      </c>
      <c r="N29" s="72">
        <f t="shared" si="16"/>
        <v>0</v>
      </c>
      <c r="O29" s="72">
        <f t="shared" si="16"/>
        <v>0</v>
      </c>
      <c r="P29" s="72">
        <f t="shared" si="16"/>
        <v>0</v>
      </c>
      <c r="Q29" s="72">
        <f t="shared" si="16"/>
        <v>0</v>
      </c>
      <c r="R29" s="72">
        <f t="shared" si="16"/>
        <v>0</v>
      </c>
      <c r="S29" s="72">
        <f t="shared" si="16"/>
        <v>0</v>
      </c>
      <c r="T29" s="72">
        <f t="shared" si="16"/>
        <v>0</v>
      </c>
      <c r="U29" s="72">
        <f t="shared" si="16"/>
        <v>0</v>
      </c>
      <c r="V29" s="72">
        <f t="shared" si="16"/>
        <v>0</v>
      </c>
      <c r="W29" s="72">
        <f t="shared" si="16"/>
        <v>0</v>
      </c>
      <c r="X29" s="72">
        <f t="shared" si="16"/>
        <v>0</v>
      </c>
      <c r="Y29" s="72">
        <f t="shared" si="16"/>
        <v>0</v>
      </c>
      <c r="Z29" s="72">
        <f t="shared" si="16"/>
        <v>0</v>
      </c>
      <c r="AA29" s="72">
        <f t="shared" si="16"/>
        <v>0</v>
      </c>
      <c r="AB29" s="72">
        <f t="shared" si="16"/>
        <v>0</v>
      </c>
      <c r="AC29" s="72">
        <f t="shared" si="16"/>
        <v>0</v>
      </c>
      <c r="AD29" s="72">
        <f t="shared" si="16"/>
        <v>0</v>
      </c>
      <c r="AE29" s="72">
        <f t="shared" si="16"/>
        <v>0</v>
      </c>
      <c r="AF29" s="80">
        <f t="shared" si="16"/>
        <v>0</v>
      </c>
      <c r="AG29" s="80"/>
      <c r="AH29" s="77"/>
      <c r="AI29" s="17"/>
    </row>
    <row r="30" spans="1:44" ht="28.5">
      <c r="A30" s="238" t="s">
        <v>168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232"/>
      <c r="AC30" s="232"/>
      <c r="AD30" s="232"/>
      <c r="AE30" s="232"/>
      <c r="AF30" s="85"/>
      <c r="AG30" s="85"/>
      <c r="AH30" s="85"/>
    </row>
    <row r="31" spans="1:44" ht="28.5">
      <c r="A31" s="343" t="s">
        <v>188</v>
      </c>
      <c r="B31" s="343"/>
      <c r="C31" s="343"/>
      <c r="D31" s="343"/>
      <c r="E31" s="343"/>
      <c r="F31" s="343"/>
      <c r="G31" s="343"/>
      <c r="H31" s="343"/>
      <c r="I31" s="62"/>
      <c r="J31" s="62"/>
      <c r="K31" s="62" t="s">
        <v>10</v>
      </c>
      <c r="L31" s="62" t="s">
        <v>11</v>
      </c>
      <c r="M31" s="62" t="s">
        <v>12</v>
      </c>
      <c r="N31" s="62" t="s">
        <v>13</v>
      </c>
      <c r="O31" s="62" t="s">
        <v>14</v>
      </c>
      <c r="P31" s="62" t="s">
        <v>15</v>
      </c>
      <c r="Q31" s="62" t="s">
        <v>16</v>
      </c>
      <c r="R31" s="62" t="s">
        <v>17</v>
      </c>
      <c r="S31" s="62" t="s">
        <v>18</v>
      </c>
      <c r="T31" s="62" t="s">
        <v>19</v>
      </c>
      <c r="U31" s="62" t="s">
        <v>20</v>
      </c>
      <c r="V31" s="62" t="s">
        <v>21</v>
      </c>
      <c r="W31" s="62" t="s">
        <v>65</v>
      </c>
      <c r="X31" s="62" t="s">
        <v>66</v>
      </c>
      <c r="Y31" s="62"/>
      <c r="Z31" s="62"/>
      <c r="AA31" s="62"/>
      <c r="AB31" s="62"/>
      <c r="AC31" s="62"/>
      <c r="AD31" s="62"/>
      <c r="AE31" s="62"/>
    </row>
    <row r="32" spans="1:44" ht="28.5">
      <c r="A32" s="239" t="s">
        <v>189</v>
      </c>
      <c r="B32" s="158"/>
      <c r="C32" s="158"/>
      <c r="D32" s="158"/>
      <c r="E32" s="158"/>
      <c r="F32" s="158"/>
      <c r="G32" s="158"/>
      <c r="H32" s="158"/>
      <c r="I32" s="62"/>
      <c r="J32" s="62" t="s">
        <v>108</v>
      </c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>
        <f>K32+L32+M32+N32+O32+P32+Q32+R32+S32+T32+U32+V32</f>
        <v>0</v>
      </c>
      <c r="X32" s="62">
        <v>-10</v>
      </c>
      <c r="Y32" s="62"/>
      <c r="Z32" s="62"/>
      <c r="AA32" s="62"/>
      <c r="AB32" s="62"/>
      <c r="AC32" s="62"/>
      <c r="AD32" s="62"/>
      <c r="AE32" s="62"/>
    </row>
    <row r="33" spans="1:31" ht="28.5">
      <c r="A33" s="239" t="s">
        <v>190</v>
      </c>
      <c r="B33" s="158"/>
      <c r="C33" s="158"/>
      <c r="D33" s="158"/>
      <c r="E33" s="158"/>
      <c r="F33" s="158"/>
      <c r="G33" s="158"/>
      <c r="H33" s="158"/>
      <c r="I33" s="62"/>
      <c r="J33" s="62" t="s">
        <v>175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 t="shared" ref="W33:W39" si="17">K33+L33+M33+N33+O33+P33+Q33+R33+S33+T33+U33+V33</f>
        <v>0</v>
      </c>
      <c r="X33" s="62">
        <v>-10</v>
      </c>
      <c r="Y33" s="62"/>
      <c r="Z33" s="62"/>
      <c r="AA33" s="62"/>
      <c r="AB33" s="62"/>
      <c r="AC33" s="62"/>
      <c r="AD33" s="62"/>
      <c r="AE33" s="62"/>
    </row>
    <row r="34" spans="1:31" ht="28.5">
      <c r="A34" s="355" t="s">
        <v>191</v>
      </c>
      <c r="B34" s="355"/>
      <c r="C34" s="355"/>
      <c r="D34" s="355"/>
      <c r="E34" s="158"/>
      <c r="F34" s="158"/>
      <c r="G34" s="158"/>
      <c r="H34" s="158"/>
      <c r="I34" s="62"/>
      <c r="J34" s="62" t="s">
        <v>172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si="17"/>
        <v>0</v>
      </c>
      <c r="X34" s="62">
        <v>-10</v>
      </c>
      <c r="Y34" s="62" t="s">
        <v>193</v>
      </c>
      <c r="Z34" s="62"/>
      <c r="AA34" s="62"/>
      <c r="AB34" s="62"/>
      <c r="AC34" s="62"/>
      <c r="AD34" s="62"/>
      <c r="AE34" s="62"/>
    </row>
    <row r="35" spans="1:31" ht="28.5">
      <c r="A35" s="240" t="s">
        <v>192</v>
      </c>
      <c r="B35" s="158"/>
      <c r="C35" s="158"/>
      <c r="D35" s="158"/>
      <c r="E35" s="158"/>
      <c r="F35" s="158"/>
      <c r="G35" s="158"/>
      <c r="H35" s="158"/>
      <c r="I35" s="62"/>
      <c r="J35" s="62" t="s">
        <v>110</v>
      </c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17"/>
        <v>0</v>
      </c>
      <c r="X35" s="62">
        <v>-10</v>
      </c>
      <c r="Y35" s="62"/>
      <c r="Z35" s="62"/>
      <c r="AA35" s="62"/>
      <c r="AB35" s="62"/>
      <c r="AC35" s="62"/>
      <c r="AD35" s="62"/>
      <c r="AE35" s="62"/>
    </row>
    <row r="36" spans="1:31" ht="28.5">
      <c r="A36" s="21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17"/>
        <v>0</v>
      </c>
      <c r="X36" s="62">
        <v>-10</v>
      </c>
      <c r="Y36" s="62"/>
      <c r="Z36" s="62"/>
      <c r="AA36" s="62"/>
      <c r="AB36" s="62"/>
      <c r="AC36" s="62"/>
      <c r="AD36" s="62"/>
      <c r="AE36" s="62"/>
    </row>
    <row r="37" spans="1:31" ht="28.5">
      <c r="A37" s="21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17"/>
        <v>0</v>
      </c>
      <c r="X37" s="62">
        <v>-10</v>
      </c>
      <c r="Y37" s="62"/>
      <c r="Z37" s="62"/>
      <c r="AA37" s="62"/>
      <c r="AB37" s="62"/>
      <c r="AC37" s="62"/>
      <c r="AD37" s="62"/>
      <c r="AE37" s="62"/>
    </row>
    <row r="38" spans="1:31" ht="28.5">
      <c r="A38" s="21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17"/>
        <v>0</v>
      </c>
      <c r="X38" s="62">
        <v>-10</v>
      </c>
      <c r="Y38" s="62"/>
      <c r="Z38" s="62"/>
      <c r="AA38" s="62"/>
      <c r="AB38" s="62"/>
      <c r="AC38" s="62"/>
      <c r="AD38" s="62"/>
      <c r="AE38" s="62"/>
    </row>
    <row r="39" spans="1:31" ht="28.5">
      <c r="A39" s="21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>
        <f t="shared" si="17"/>
        <v>0</v>
      </c>
      <c r="X39" s="62">
        <v>-10</v>
      </c>
      <c r="Y39" s="62"/>
      <c r="Z39" s="62"/>
      <c r="AA39" s="62"/>
      <c r="AB39" s="62"/>
      <c r="AC39" s="62"/>
      <c r="AD39" s="62"/>
      <c r="AE39" s="62"/>
    </row>
    <row r="40" spans="1:31" ht="28.5">
      <c r="J40" s="106"/>
      <c r="U40" s="84"/>
    </row>
    <row r="41" spans="1:31" ht="28.5">
      <c r="J41" s="106"/>
      <c r="U41" s="84"/>
    </row>
  </sheetData>
  <phoneticPr fontId="3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C45"/>
  <sheetViews>
    <sheetView workbookViewId="0"/>
  </sheetViews>
  <sheetFormatPr defaultRowHeight="14.25"/>
  <sheetData>
    <row r="2" spans="2:2" ht="15.75">
      <c r="B2" s="1" t="s">
        <v>27</v>
      </c>
    </row>
    <row r="4" spans="2:2">
      <c r="B4" t="s">
        <v>70</v>
      </c>
    </row>
    <row r="5" spans="2:2">
      <c r="B5" t="s">
        <v>28</v>
      </c>
    </row>
    <row r="7" spans="2:2">
      <c r="B7" s="2" t="s">
        <v>29</v>
      </c>
    </row>
    <row r="9" spans="2:2" ht="15.75">
      <c r="B9" s="1" t="s">
        <v>30</v>
      </c>
    </row>
    <row r="11" spans="2:2">
      <c r="B11" s="2" t="s">
        <v>31</v>
      </c>
    </row>
    <row r="13" spans="2:2">
      <c r="B13" s="3" t="s">
        <v>32</v>
      </c>
    </row>
    <row r="15" spans="2:2">
      <c r="B15" s="3" t="s">
        <v>33</v>
      </c>
    </row>
    <row r="17" spans="2:2">
      <c r="B17" s="3" t="s">
        <v>34</v>
      </c>
    </row>
    <row r="18" spans="2:2">
      <c r="B18" s="2" t="s">
        <v>35</v>
      </c>
    </row>
    <row r="20" spans="2:2">
      <c r="B20" s="3" t="s">
        <v>36</v>
      </c>
    </row>
    <row r="21" spans="2:2">
      <c r="B21" s="3" t="s">
        <v>81</v>
      </c>
    </row>
    <row r="23" spans="2:2">
      <c r="B23" s="2" t="s">
        <v>37</v>
      </c>
    </row>
    <row r="25" spans="2:2">
      <c r="B25" s="3" t="s">
        <v>38</v>
      </c>
    </row>
    <row r="27" spans="2:2">
      <c r="B27" s="3" t="s">
        <v>39</v>
      </c>
    </row>
    <row r="29" spans="2:2">
      <c r="B29" s="3" t="s">
        <v>40</v>
      </c>
    </row>
    <row r="30" spans="2:2">
      <c r="B30" s="3"/>
    </row>
    <row r="31" spans="2:2">
      <c r="B31" s="3" t="s">
        <v>166</v>
      </c>
    </row>
    <row r="33" spans="2:3">
      <c r="B33" s="2" t="s">
        <v>41</v>
      </c>
    </row>
    <row r="35" spans="2:3">
      <c r="B35" s="2" t="s">
        <v>42</v>
      </c>
    </row>
    <row r="37" spans="2:3">
      <c r="B37" s="2" t="s">
        <v>43</v>
      </c>
    </row>
    <row r="39" spans="2:3">
      <c r="B39" t="s">
        <v>101</v>
      </c>
    </row>
    <row r="40" spans="2:3" ht="16.5">
      <c r="B40" s="149"/>
      <c r="C40" s="149"/>
    </row>
    <row r="41" spans="2:3" ht="16.5">
      <c r="B41" s="149" t="s">
        <v>102</v>
      </c>
      <c r="C41" t="s">
        <v>117</v>
      </c>
    </row>
    <row r="42" spans="2:3" ht="16.5">
      <c r="C42" s="149"/>
    </row>
    <row r="44" spans="2:3" ht="16.5">
      <c r="B44" s="149"/>
    </row>
    <row r="45" spans="2:3" ht="16.5">
      <c r="B45" s="149"/>
    </row>
  </sheetData>
  <phoneticPr fontId="35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40"/>
  <sheetViews>
    <sheetView workbookViewId="0"/>
  </sheetViews>
  <sheetFormatPr defaultRowHeight="14.25"/>
  <sheetData>
    <row r="1" spans="1:46" ht="28.5">
      <c r="A1" s="231"/>
      <c r="B1" s="114"/>
      <c r="C1" s="322"/>
      <c r="D1" s="322"/>
      <c r="E1" s="232"/>
      <c r="F1" s="322"/>
      <c r="G1" s="114"/>
      <c r="H1" s="258" t="s">
        <v>390</v>
      </c>
      <c r="I1" s="322"/>
      <c r="J1" s="322" t="s">
        <v>348</v>
      </c>
      <c r="K1" s="322"/>
      <c r="L1" s="233"/>
      <c r="M1" s="322"/>
      <c r="N1" s="322">
        <v>2026</v>
      </c>
      <c r="O1" s="322"/>
      <c r="P1" s="322"/>
      <c r="Q1" s="356" t="s">
        <v>195</v>
      </c>
      <c r="R1" s="356"/>
      <c r="S1" s="234"/>
      <c r="T1" s="322"/>
      <c r="U1" s="322"/>
      <c r="V1" s="234"/>
      <c r="W1" s="322"/>
      <c r="X1" s="322"/>
      <c r="Y1" s="322"/>
      <c r="Z1" s="258" t="s">
        <v>448</v>
      </c>
      <c r="AA1" s="322"/>
      <c r="AB1" s="322"/>
      <c r="AC1" s="322"/>
      <c r="AD1" s="114"/>
      <c r="AE1" s="322"/>
      <c r="AF1" s="5"/>
      <c r="AG1" s="6"/>
      <c r="AH1" s="9"/>
    </row>
    <row r="2" spans="1:46" ht="57">
      <c r="A2" s="231" t="s">
        <v>0</v>
      </c>
      <c r="B2" s="322">
        <v>1</v>
      </c>
      <c r="C2" s="322">
        <v>2</v>
      </c>
      <c r="D2" s="322">
        <v>3</v>
      </c>
      <c r="E2" s="232">
        <v>4</v>
      </c>
      <c r="F2" s="322">
        <v>5</v>
      </c>
      <c r="G2" s="322">
        <v>6</v>
      </c>
      <c r="H2" s="322">
        <v>7</v>
      </c>
      <c r="I2" s="322">
        <v>8</v>
      </c>
      <c r="J2" s="322">
        <v>9</v>
      </c>
      <c r="K2" s="322">
        <v>10</v>
      </c>
      <c r="L2" s="322">
        <v>11</v>
      </c>
      <c r="M2" s="322">
        <v>12</v>
      </c>
      <c r="N2" s="322">
        <v>13</v>
      </c>
      <c r="O2" s="322">
        <v>14</v>
      </c>
      <c r="P2" s="322">
        <v>15</v>
      </c>
      <c r="Q2" s="322">
        <v>16</v>
      </c>
      <c r="R2" s="322">
        <v>17</v>
      </c>
      <c r="S2" s="322">
        <v>18</v>
      </c>
      <c r="T2" s="322">
        <v>19</v>
      </c>
      <c r="U2" s="322">
        <v>20</v>
      </c>
      <c r="V2" s="322">
        <v>21</v>
      </c>
      <c r="W2" s="322">
        <v>22</v>
      </c>
      <c r="X2" s="322">
        <v>23</v>
      </c>
      <c r="Y2" s="322">
        <v>24</v>
      </c>
      <c r="Z2" s="322">
        <v>25</v>
      </c>
      <c r="AA2" s="113">
        <v>26</v>
      </c>
      <c r="AB2" s="113">
        <v>27</v>
      </c>
      <c r="AC2" s="322">
        <v>28</v>
      </c>
      <c r="AD2" s="322">
        <v>29</v>
      </c>
      <c r="AE2" s="322">
        <v>30</v>
      </c>
      <c r="AF2" s="347" t="s">
        <v>1</v>
      </c>
      <c r="AG2" s="349" t="s">
        <v>2</v>
      </c>
      <c r="AH2" s="344" t="s">
        <v>59</v>
      </c>
      <c r="AQ2" s="351" t="s">
        <v>44</v>
      </c>
      <c r="AR2" s="353" t="s">
        <v>45</v>
      </c>
      <c r="AS2" s="339" t="s">
        <v>114</v>
      </c>
      <c r="AT2" s="341" t="s">
        <v>176</v>
      </c>
    </row>
    <row r="3" spans="1:46" ht="28.5">
      <c r="A3" s="231" t="s">
        <v>3</v>
      </c>
      <c r="B3" s="62" t="s">
        <v>113</v>
      </c>
      <c r="C3" s="62" t="s">
        <v>114</v>
      </c>
      <c r="D3" s="62" t="s">
        <v>113</v>
      </c>
      <c r="E3" s="113" t="s">
        <v>115</v>
      </c>
      <c r="F3" s="154" t="s">
        <v>173</v>
      </c>
      <c r="G3" s="154" t="s">
        <v>111</v>
      </c>
      <c r="H3" s="62" t="s">
        <v>112</v>
      </c>
      <c r="I3" s="62" t="s">
        <v>113</v>
      </c>
      <c r="J3" s="62" t="s">
        <v>114</v>
      </c>
      <c r="K3" s="62" t="s">
        <v>113</v>
      </c>
      <c r="L3" s="113" t="s">
        <v>115</v>
      </c>
      <c r="M3" s="154" t="s">
        <v>173</v>
      </c>
      <c r="N3" s="154" t="s">
        <v>111</v>
      </c>
      <c r="O3" s="62" t="s">
        <v>112</v>
      </c>
      <c r="P3" s="62" t="s">
        <v>113</v>
      </c>
      <c r="Q3" s="62" t="s">
        <v>114</v>
      </c>
      <c r="R3" s="62" t="s">
        <v>113</v>
      </c>
      <c r="S3" s="113" t="s">
        <v>115</v>
      </c>
      <c r="T3" s="154" t="s">
        <v>173</v>
      </c>
      <c r="U3" s="154" t="s">
        <v>111</v>
      </c>
      <c r="V3" s="62" t="s">
        <v>112</v>
      </c>
      <c r="W3" s="62" t="s">
        <v>113</v>
      </c>
      <c r="X3" s="62" t="s">
        <v>114</v>
      </c>
      <c r="Y3" s="62" t="s">
        <v>113</v>
      </c>
      <c r="Z3" s="113" t="s">
        <v>115</v>
      </c>
      <c r="AA3" s="154" t="s">
        <v>173</v>
      </c>
      <c r="AB3" s="154" t="s">
        <v>111</v>
      </c>
      <c r="AC3" s="62" t="s">
        <v>112</v>
      </c>
      <c r="AD3" s="62" t="s">
        <v>113</v>
      </c>
      <c r="AE3" s="62" t="s">
        <v>114</v>
      </c>
      <c r="AF3" s="348"/>
      <c r="AG3" s="350"/>
      <c r="AH3" s="345"/>
      <c r="AI3" s="19" t="s">
        <v>4</v>
      </c>
      <c r="AJ3" s="20" t="s">
        <v>60</v>
      </c>
      <c r="AK3" s="20" t="s">
        <v>187</v>
      </c>
      <c r="AL3" s="20" t="s">
        <v>61</v>
      </c>
      <c r="AM3" s="20" t="s">
        <v>62</v>
      </c>
      <c r="AN3" s="21" t="s">
        <v>63</v>
      </c>
      <c r="AQ3" s="352"/>
      <c r="AR3" s="354"/>
      <c r="AS3" s="340"/>
      <c r="AT3" s="342"/>
    </row>
    <row r="4" spans="1:46" ht="28.5">
      <c r="A4" s="231" t="s">
        <v>178</v>
      </c>
      <c r="B4" s="113" t="s">
        <v>176</v>
      </c>
      <c r="C4" s="113" t="s">
        <v>472</v>
      </c>
      <c r="D4" s="323" t="s">
        <v>26</v>
      </c>
      <c r="E4" s="113" t="s">
        <v>473</v>
      </c>
      <c r="F4" s="113" t="s">
        <v>472</v>
      </c>
      <c r="G4" s="113" t="s">
        <v>469</v>
      </c>
      <c r="H4" s="113" t="s">
        <v>474</v>
      </c>
      <c r="I4" s="113" t="s">
        <v>474</v>
      </c>
      <c r="J4" s="113" t="s">
        <v>473</v>
      </c>
      <c r="K4" s="117" t="s">
        <v>473</v>
      </c>
      <c r="L4" s="113" t="s">
        <v>472</v>
      </c>
      <c r="M4" s="113" t="s">
        <v>469</v>
      </c>
      <c r="N4" s="113" t="s">
        <v>473</v>
      </c>
      <c r="O4" s="113" t="s">
        <v>472</v>
      </c>
      <c r="P4" s="114" t="s">
        <v>468</v>
      </c>
      <c r="Q4" s="113" t="s">
        <v>473</v>
      </c>
      <c r="R4" s="113" t="s">
        <v>473</v>
      </c>
      <c r="S4" s="117" t="s">
        <v>472</v>
      </c>
      <c r="T4" s="113" t="s">
        <v>473</v>
      </c>
      <c r="U4" s="113" t="s">
        <v>472</v>
      </c>
      <c r="V4" s="114" t="s">
        <v>197</v>
      </c>
      <c r="W4" s="113" t="s">
        <v>176</v>
      </c>
      <c r="X4" s="113" t="s">
        <v>472</v>
      </c>
      <c r="Y4" s="113" t="s">
        <v>469</v>
      </c>
      <c r="Z4" s="113" t="s">
        <v>474</v>
      </c>
      <c r="AA4" s="113" t="s">
        <v>474</v>
      </c>
      <c r="AB4" s="113" t="s">
        <v>472</v>
      </c>
      <c r="AC4" s="113" t="s">
        <v>469</v>
      </c>
      <c r="AD4" s="113" t="s">
        <v>469</v>
      </c>
      <c r="AE4" s="113" t="s">
        <v>473</v>
      </c>
      <c r="AF4" s="61"/>
      <c r="AG4" s="62"/>
      <c r="AH4" s="159"/>
      <c r="AI4" s="23">
        <f>COUNTIFS($B$3:$AE$3,"s",B4:AE4,"s*")+COUNTIFS($B$3:$AE$3,"s",B4:AE4,"r*")+COUNTIFS($B$3:$AE$3,"s",B4:AE4,"al*")+COUNTIFS($B$3:$AE$3,"s",B4:AE4,"sch*")</f>
        <v>2</v>
      </c>
      <c r="AJ4" s="37">
        <f>COUNTIF(B4:AE4,"A")</f>
        <v>8</v>
      </c>
      <c r="AK4" s="24">
        <f>COUNTIF(C4:AH4,"B")</f>
        <v>4</v>
      </c>
      <c r="AL4" s="37">
        <f>COUNTIF(B4:AE4,"C")</f>
        <v>8</v>
      </c>
      <c r="AM4" s="24">
        <f>COUNTIF(B4:AH4,"E")</f>
        <v>0</v>
      </c>
      <c r="AN4" s="25">
        <f>COUNTIF(B4:AE4,"sh*")+COUNTIF(B4:AE4,"ro*")+COUNTIF(B4:AE4,"al*")+COUNTIF(B4:AE4,"sch*")</f>
        <v>9</v>
      </c>
      <c r="AQ4" s="241">
        <f>COUNTIF($B$4:$AH$4,"A")</f>
        <v>8</v>
      </c>
      <c r="AR4" s="218">
        <f>COUNTIF($C$4:$AI$4,"C")</f>
        <v>8</v>
      </c>
      <c r="AS4" s="218">
        <f>COUNTIF($B$4:$AH$4,"W")</f>
        <v>0</v>
      </c>
      <c r="AT4" s="220">
        <f>COUNTIF($B$4:$AH$4,"RO")</f>
        <v>7</v>
      </c>
    </row>
    <row r="5" spans="1:46" ht="28.5">
      <c r="A5" s="231" t="s">
        <v>5</v>
      </c>
      <c r="B5" s="113"/>
      <c r="C5" s="113"/>
      <c r="D5" s="113"/>
      <c r="E5" s="160"/>
      <c r="F5" s="113"/>
      <c r="G5" s="120"/>
      <c r="H5" s="117"/>
      <c r="I5" s="115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7"/>
      <c r="AB5" s="113"/>
      <c r="AC5" s="113"/>
      <c r="AD5" s="113"/>
      <c r="AE5" s="113"/>
      <c r="AF5" s="61"/>
      <c r="AG5" s="62"/>
      <c r="AH5" s="121"/>
      <c r="AI5" s="23"/>
      <c r="AJ5" s="40"/>
      <c r="AK5" s="40"/>
      <c r="AL5" s="40"/>
      <c r="AM5" s="41"/>
      <c r="AN5" s="42"/>
      <c r="AQ5" s="241"/>
      <c r="AR5" s="219"/>
      <c r="AS5" s="225"/>
      <c r="AT5" s="221"/>
    </row>
    <row r="6" spans="1:46" ht="28.5">
      <c r="A6" s="122" t="s">
        <v>194</v>
      </c>
      <c r="B6" s="113" t="s">
        <v>45</v>
      </c>
      <c r="C6" s="299" t="s">
        <v>125</v>
      </c>
      <c r="D6" s="113" t="s">
        <v>472</v>
      </c>
      <c r="E6" s="113" t="s">
        <v>176</v>
      </c>
      <c r="F6" s="299" t="s">
        <v>125</v>
      </c>
      <c r="G6" s="113" t="s">
        <v>473</v>
      </c>
      <c r="H6" s="113" t="s">
        <v>472</v>
      </c>
      <c r="I6" s="117" t="s">
        <v>473</v>
      </c>
      <c r="J6" s="117" t="s">
        <v>472</v>
      </c>
      <c r="K6" s="113" t="s">
        <v>472</v>
      </c>
      <c r="L6" s="113" t="s">
        <v>469</v>
      </c>
      <c r="M6" s="113" t="s">
        <v>472</v>
      </c>
      <c r="N6" s="113" t="s">
        <v>469</v>
      </c>
      <c r="O6" s="113" t="s">
        <v>469</v>
      </c>
      <c r="P6" s="113" t="s">
        <v>473</v>
      </c>
      <c r="Q6" s="113" t="s">
        <v>472</v>
      </c>
      <c r="R6" s="113" t="s">
        <v>472</v>
      </c>
      <c r="S6" s="259" t="s">
        <v>197</v>
      </c>
      <c r="T6" s="114" t="s">
        <v>197</v>
      </c>
      <c r="U6" s="113" t="s">
        <v>473</v>
      </c>
      <c r="V6" s="113" t="s">
        <v>473</v>
      </c>
      <c r="W6" s="113" t="s">
        <v>472</v>
      </c>
      <c r="X6" s="113" t="s">
        <v>469</v>
      </c>
      <c r="Y6" s="113" t="s">
        <v>472</v>
      </c>
      <c r="Z6" s="113" t="s">
        <v>472</v>
      </c>
      <c r="AA6" s="113" t="s">
        <v>473</v>
      </c>
      <c r="AB6" s="113" t="s">
        <v>473</v>
      </c>
      <c r="AC6" s="113" t="s">
        <v>472</v>
      </c>
      <c r="AD6" s="113" t="s">
        <v>472</v>
      </c>
      <c r="AE6" s="113" t="s">
        <v>469</v>
      </c>
      <c r="AF6" s="61"/>
      <c r="AG6" s="62"/>
      <c r="AH6" s="182"/>
      <c r="AI6" s="23">
        <f>COUNTIFS($B$3:$AE$3,"s",B6:AE6,"s*")+COUNTIFS($B$3:$AE$3,"s",B6:AE6,"r*")+COUNTIFS($B$3:$AE$3,"s",B6:AE6,"al*")+COUNTIFS($B$3:$AE$3,"s",B6:AE6,"sch*")</f>
        <v>3</v>
      </c>
      <c r="AJ6" s="45">
        <f>COUNTIF(B6:AE6,"A")</f>
        <v>12</v>
      </c>
      <c r="AK6" s="24">
        <f>COUNTIF(C6:AH6,"B")</f>
        <v>0</v>
      </c>
      <c r="AL6" s="45">
        <f>COUNTIF(B6:AE6,"C")</f>
        <v>8</v>
      </c>
      <c r="AM6" s="24">
        <f>COUNTIF(B6:AH6,"E")</f>
        <v>0</v>
      </c>
      <c r="AN6" s="25">
        <f>COUNTIF(B6:AE6,"sh*")+COUNTIF(B6:AE6,"ro*")+COUNTIF(B6:AE6,"al*")+COUNTIF(B6:AE6,"sch*")</f>
        <v>8</v>
      </c>
      <c r="AQ6" s="241">
        <f>COUNTIF($B$6:$AH$6,"A")</f>
        <v>12</v>
      </c>
      <c r="AR6" s="218">
        <f>COUNTIF($C$6:$AI$6,"C")</f>
        <v>7</v>
      </c>
      <c r="AS6" s="218">
        <f>COUNTIF($B$6:$AH$6,"W")</f>
        <v>0</v>
      </c>
      <c r="AT6" s="220">
        <f>COUNTIF($B$6:$AH$6,"RO")</f>
        <v>6</v>
      </c>
    </row>
    <row r="7" spans="1:46" ht="28.5">
      <c r="A7" s="122" t="s">
        <v>75</v>
      </c>
      <c r="B7" s="113"/>
      <c r="C7" s="113"/>
      <c r="D7" s="113"/>
      <c r="E7" s="113"/>
      <c r="F7" s="113"/>
      <c r="G7" s="113"/>
      <c r="H7" s="113"/>
      <c r="I7" s="115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6"/>
      <c r="W7" s="113"/>
      <c r="X7" s="113"/>
      <c r="Y7" s="113"/>
      <c r="Z7" s="113"/>
      <c r="AA7" s="113"/>
      <c r="AB7" s="113"/>
      <c r="AC7" s="123"/>
      <c r="AD7" s="113"/>
      <c r="AE7" s="113"/>
      <c r="AF7" s="61"/>
      <c r="AG7" s="62"/>
      <c r="AH7" s="114"/>
      <c r="AI7" s="46"/>
      <c r="AJ7" s="47"/>
      <c r="AK7" s="47"/>
      <c r="AL7" s="47"/>
      <c r="AM7" s="48"/>
      <c r="AN7" s="49"/>
      <c r="AQ7" s="241"/>
      <c r="AR7" s="219"/>
      <c r="AS7" s="225"/>
      <c r="AT7" s="221"/>
    </row>
    <row r="8" spans="1:46" ht="28.5">
      <c r="A8" s="122" t="s">
        <v>177</v>
      </c>
      <c r="B8" s="113" t="s">
        <v>475</v>
      </c>
      <c r="C8" s="113" t="s">
        <v>176</v>
      </c>
      <c r="D8" s="113" t="s">
        <v>476</v>
      </c>
      <c r="E8" s="299" t="s">
        <v>125</v>
      </c>
      <c r="F8" s="113" t="s">
        <v>472</v>
      </c>
      <c r="G8" s="299" t="s">
        <v>125</v>
      </c>
      <c r="H8" s="117" t="s">
        <v>473</v>
      </c>
      <c r="I8" s="117" t="s">
        <v>472</v>
      </c>
      <c r="J8" s="113" t="s">
        <v>469</v>
      </c>
      <c r="K8" s="113" t="s">
        <v>473</v>
      </c>
      <c r="L8" s="113" t="s">
        <v>471</v>
      </c>
      <c r="M8" s="113" t="s">
        <v>469</v>
      </c>
      <c r="N8" s="113" t="s">
        <v>472</v>
      </c>
      <c r="O8" s="113" t="s">
        <v>472</v>
      </c>
      <c r="P8" s="113" t="s">
        <v>469</v>
      </c>
      <c r="Q8" s="113" t="s">
        <v>473</v>
      </c>
      <c r="R8" s="113" t="s">
        <v>473</v>
      </c>
      <c r="S8" s="117" t="s">
        <v>472</v>
      </c>
      <c r="T8" s="113" t="s">
        <v>472</v>
      </c>
      <c r="U8" s="114" t="s">
        <v>197</v>
      </c>
      <c r="V8" s="118" t="s">
        <v>197</v>
      </c>
      <c r="W8" s="113" t="s">
        <v>473</v>
      </c>
      <c r="X8" s="113" t="s">
        <v>473</v>
      </c>
      <c r="Y8" s="113" t="s">
        <v>469</v>
      </c>
      <c r="Z8" s="123" t="s">
        <v>473</v>
      </c>
      <c r="AA8" s="123" t="s">
        <v>472</v>
      </c>
      <c r="AB8" s="113" t="s">
        <v>472</v>
      </c>
      <c r="AC8" s="123" t="s">
        <v>469</v>
      </c>
      <c r="AD8" s="113" t="s">
        <v>473</v>
      </c>
      <c r="AE8" s="113" t="s">
        <v>472</v>
      </c>
      <c r="AF8" s="61"/>
      <c r="AG8" s="62"/>
      <c r="AH8" s="113"/>
      <c r="AI8" s="23">
        <f>COUNTIFS($B$3:$AE$3,"s",B15:AE15,"s*")+COUNTIFS($B$3:$AE$3,"s",B15:AE15,"r*")+COUNTIFS($B$3:$AE$3,"s",B15:AE15,"al*")+COUNTIFS($B$3:$AE$3,"s",B15:AE15,"sch*")</f>
        <v>0</v>
      </c>
      <c r="AJ8" s="45">
        <f>COUNTIF(B15:AE15,"A")</f>
        <v>0</v>
      </c>
      <c r="AK8" s="24">
        <f>COUNTIF(AF8:AH8,"B")</f>
        <v>0</v>
      </c>
      <c r="AL8" s="45">
        <f>COUNTIF(B15:AE15,"C")</f>
        <v>0</v>
      </c>
      <c r="AM8" s="24">
        <f>COUNTIF(AF8:AH8,"E")</f>
        <v>0</v>
      </c>
      <c r="AN8" s="25">
        <f>COUNTIF(B15:AE15,"sh*")+COUNTIF(B15:AE15,"ro*")+COUNTIF(B15:AE15,"al*")+COUNTIF(B15:AE15,"sch*")</f>
        <v>0</v>
      </c>
      <c r="AQ8" s="241">
        <f>COUNTIF($AF$8:$AH$8,"A")</f>
        <v>0</v>
      </c>
      <c r="AR8" s="218">
        <f>COUNTIF($AF$8:$AI$8,"C")</f>
        <v>0</v>
      </c>
      <c r="AS8" s="218">
        <f>COUNTIF($AF$8:$AH$8,"W")</f>
        <v>0</v>
      </c>
      <c r="AT8" s="220">
        <f>COUNTIF($AF$8:$AH$8,"RO")</f>
        <v>0</v>
      </c>
    </row>
    <row r="9" spans="1:46" ht="28.5">
      <c r="A9" s="122" t="s">
        <v>24</v>
      </c>
      <c r="B9" s="113"/>
      <c r="C9" s="113"/>
      <c r="D9" s="113"/>
      <c r="E9" s="113"/>
      <c r="F9" s="113"/>
      <c r="G9" s="113"/>
      <c r="H9" s="113"/>
      <c r="I9" s="115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6"/>
      <c r="W9" s="113"/>
      <c r="X9" s="113"/>
      <c r="Y9" s="113"/>
      <c r="Z9" s="113"/>
      <c r="AA9" s="113"/>
      <c r="AB9" s="113"/>
      <c r="AC9" s="123"/>
      <c r="AD9" s="113"/>
      <c r="AE9" s="113"/>
      <c r="AF9" s="61"/>
      <c r="AG9" s="62"/>
      <c r="AH9" s="114"/>
      <c r="AI9" s="23"/>
      <c r="AJ9" s="45"/>
      <c r="AK9" s="24"/>
      <c r="AL9" s="45"/>
      <c r="AM9" s="24"/>
      <c r="AN9" s="25"/>
      <c r="AQ9" s="241"/>
      <c r="AR9" s="219"/>
      <c r="AS9" s="225"/>
      <c r="AT9" s="221"/>
    </row>
    <row r="10" spans="1:46" ht="28.5">
      <c r="A10" s="122" t="s">
        <v>185</v>
      </c>
      <c r="B10" s="299" t="s">
        <v>125</v>
      </c>
      <c r="C10" s="113" t="s">
        <v>476</v>
      </c>
      <c r="D10" s="113" t="s">
        <v>477</v>
      </c>
      <c r="E10" s="113" t="s">
        <v>472</v>
      </c>
      <c r="F10" s="113" t="s">
        <v>176</v>
      </c>
      <c r="G10" s="113" t="s">
        <v>472</v>
      </c>
      <c r="H10" s="113" t="s">
        <v>472</v>
      </c>
      <c r="I10" s="299" t="s">
        <v>125</v>
      </c>
      <c r="J10" s="117" t="s">
        <v>473</v>
      </c>
      <c r="K10" s="117" t="s">
        <v>197</v>
      </c>
      <c r="L10" s="113" t="s">
        <v>44</v>
      </c>
      <c r="M10" s="113" t="s">
        <v>473</v>
      </c>
      <c r="N10" s="113" t="s">
        <v>473</v>
      </c>
      <c r="O10" s="113" t="s">
        <v>473</v>
      </c>
      <c r="P10" s="113" t="s">
        <v>472</v>
      </c>
      <c r="Q10" s="113" t="s">
        <v>281</v>
      </c>
      <c r="R10" s="113" t="s">
        <v>471</v>
      </c>
      <c r="S10" s="113" t="s">
        <v>473</v>
      </c>
      <c r="T10" s="113" t="s">
        <v>472</v>
      </c>
      <c r="U10" s="113" t="s">
        <v>469</v>
      </c>
      <c r="V10" s="116" t="s">
        <v>472</v>
      </c>
      <c r="W10" s="113" t="s">
        <v>469</v>
      </c>
      <c r="X10" s="113" t="s">
        <v>469</v>
      </c>
      <c r="Y10" s="113" t="s">
        <v>473</v>
      </c>
      <c r="Z10" s="113" t="s">
        <v>473</v>
      </c>
      <c r="AA10" s="113" t="s">
        <v>472</v>
      </c>
      <c r="AB10" s="114" t="s">
        <v>468</v>
      </c>
      <c r="AC10" s="113" t="s">
        <v>473</v>
      </c>
      <c r="AD10" s="113" t="s">
        <v>469</v>
      </c>
      <c r="AE10" s="113" t="s">
        <v>473</v>
      </c>
      <c r="AF10" s="61"/>
      <c r="AG10" s="62"/>
      <c r="AH10" s="114"/>
      <c r="AI10" s="23">
        <f>COUNTIFS($B$3:$AE$3,"s",B8:AE8,"s*")+COUNTIFS($B$3:$AE$3,"s",B8:AE8,"r*")+COUNTIFS($B$3:$AE$3,"s",B8:AE8,"al*")+COUNTIFS($B$3:$AE$3,"s",B8:AE8,"sch*")</f>
        <v>3</v>
      </c>
      <c r="AJ10" s="45">
        <f>COUNTIF(B8:AE8,"A")</f>
        <v>10</v>
      </c>
      <c r="AK10" s="24">
        <f>COUNTIF(C10:AH10,"B")</f>
        <v>0</v>
      </c>
      <c r="AL10" s="45">
        <f>COUNTIF(B8:AE8,"C")</f>
        <v>9</v>
      </c>
      <c r="AM10" s="24">
        <f>COUNTIF(B10:AH10,"E")</f>
        <v>0</v>
      </c>
      <c r="AN10" s="25">
        <f>COUNTIF(B8:AE8,"sh*")+COUNTIF(B8:AE8,"ro*")+COUNTIF(B8:AE8,"al*")+COUNTIF(B8:AE8,"sch*")</f>
        <v>9</v>
      </c>
      <c r="AQ10" s="222">
        <f>COUNTIF($B$10:$AH$10,"A")</f>
        <v>9</v>
      </c>
      <c r="AR10" s="223">
        <f>COUNTIF($C$10:$AI$10,"C")</f>
        <v>10</v>
      </c>
      <c r="AS10" s="228">
        <f>COUNTIF($B$10:$AH$10,"W")</f>
        <v>0</v>
      </c>
      <c r="AT10" s="224">
        <f>COUNTIF($B$10:$AH$10,"RO")</f>
        <v>6</v>
      </c>
    </row>
    <row r="11" spans="1:46" ht="28.5">
      <c r="A11" s="122" t="s">
        <v>181</v>
      </c>
      <c r="B11" s="113"/>
      <c r="C11" s="113"/>
      <c r="D11" s="113"/>
      <c r="E11" s="113"/>
      <c r="F11" s="117"/>
      <c r="G11" s="113"/>
      <c r="H11" s="117"/>
      <c r="I11" s="115"/>
      <c r="J11" s="113"/>
      <c r="K11" s="113"/>
      <c r="L11" s="113"/>
      <c r="M11" s="160"/>
      <c r="N11" s="113"/>
      <c r="O11" s="113"/>
      <c r="P11" s="113"/>
      <c r="Q11" s="113"/>
      <c r="R11" s="113"/>
      <c r="S11" s="113"/>
      <c r="T11" s="113"/>
      <c r="U11" s="113"/>
      <c r="V11" s="116"/>
      <c r="W11" s="113"/>
      <c r="X11" s="113"/>
      <c r="Y11" s="113"/>
      <c r="Z11" s="113"/>
      <c r="AA11" s="113"/>
      <c r="AB11" s="113"/>
      <c r="AC11" s="123"/>
      <c r="AD11" s="113"/>
      <c r="AE11" s="113"/>
      <c r="AF11" s="61"/>
      <c r="AG11" s="62"/>
      <c r="AH11" s="114"/>
      <c r="AI11" s="23"/>
      <c r="AJ11" s="45"/>
      <c r="AK11" s="24"/>
      <c r="AL11" s="45"/>
      <c r="AM11" s="24"/>
      <c r="AN11" s="25"/>
      <c r="AQ11" s="222"/>
      <c r="AR11" s="226"/>
      <c r="AS11" s="229"/>
      <c r="AT11" s="227"/>
    </row>
    <row r="12" spans="1:46" ht="30">
      <c r="A12" s="122" t="s">
        <v>419</v>
      </c>
      <c r="B12" s="161" t="s">
        <v>469</v>
      </c>
      <c r="C12" s="113" t="s">
        <v>472</v>
      </c>
      <c r="D12" s="299" t="s">
        <v>125</v>
      </c>
      <c r="E12" s="113" t="s">
        <v>473</v>
      </c>
      <c r="F12" s="113" t="s">
        <v>473</v>
      </c>
      <c r="G12" s="113" t="s">
        <v>472</v>
      </c>
      <c r="H12" s="299" t="s">
        <v>125</v>
      </c>
      <c r="I12" s="117" t="s">
        <v>472</v>
      </c>
      <c r="J12" s="117" t="s">
        <v>468</v>
      </c>
      <c r="K12" s="117" t="s">
        <v>468</v>
      </c>
      <c r="L12" s="113" t="s">
        <v>45</v>
      </c>
      <c r="M12" s="113" t="s">
        <v>472</v>
      </c>
      <c r="N12" s="113" t="s">
        <v>469</v>
      </c>
      <c r="O12" s="113" t="s">
        <v>469</v>
      </c>
      <c r="P12" s="113" t="s">
        <v>473</v>
      </c>
      <c r="Q12" s="113" t="s">
        <v>472</v>
      </c>
      <c r="R12" s="113" t="s">
        <v>469</v>
      </c>
      <c r="S12" s="113" t="s">
        <v>473</v>
      </c>
      <c r="T12" s="113" t="s">
        <v>473</v>
      </c>
      <c r="U12" s="113" t="s">
        <v>472</v>
      </c>
      <c r="V12" s="116" t="s">
        <v>472</v>
      </c>
      <c r="W12" s="113" t="s">
        <v>469</v>
      </c>
      <c r="X12" s="113" t="s">
        <v>472</v>
      </c>
      <c r="Y12" s="113" t="s">
        <v>469</v>
      </c>
      <c r="Z12" s="113" t="s">
        <v>472</v>
      </c>
      <c r="AA12" s="113" t="s">
        <v>473</v>
      </c>
      <c r="AB12" s="113" t="s">
        <v>469</v>
      </c>
      <c r="AC12" s="113" t="s">
        <v>473</v>
      </c>
      <c r="AD12" s="113" t="s">
        <v>473</v>
      </c>
      <c r="AE12" s="113" t="s">
        <v>472</v>
      </c>
      <c r="AF12" s="61"/>
      <c r="AG12" s="62"/>
      <c r="AH12" s="114"/>
      <c r="AI12" s="23">
        <f>COUNTIFS($B$3:$AE$3,"s",B10:AE10,"s*")+COUNTIFS($B$3:$AE$3,"s",B10:AE10,"r*")+COUNTIFS($B$3:$AE$3,"s",B10:AE10,"al*")+COUNTIFS($B$3:$AE$3,"s",B10:AE10,"sch*")</f>
        <v>3</v>
      </c>
      <c r="AJ12" s="45">
        <f>COUNTIF(B10:AE10,"A")</f>
        <v>9</v>
      </c>
      <c r="AK12" s="24">
        <f>COUNTIF(C12:AH12,"B")</f>
        <v>0</v>
      </c>
      <c r="AL12" s="45">
        <f>COUNTIF(B10:AE10,"C")</f>
        <v>10</v>
      </c>
      <c r="AM12" s="24">
        <f>COUNTIF(B12:AH12,"E")</f>
        <v>0</v>
      </c>
      <c r="AN12" s="25">
        <f>COUNTIF(B10:AE10,"sh*")+COUNTIF(B10:AE10,"ro*")+COUNTIF(B10:AE10,"al*")+COUNTIF(B10:AE10,"sch*")</f>
        <v>8</v>
      </c>
    </row>
    <row r="13" spans="1:46" ht="28.5">
      <c r="A13" s="122" t="s">
        <v>181</v>
      </c>
      <c r="B13" s="113"/>
      <c r="C13" s="113"/>
      <c r="D13" s="113"/>
      <c r="E13" s="113"/>
      <c r="F13" s="113"/>
      <c r="G13" s="113"/>
      <c r="H13" s="113"/>
      <c r="I13" s="115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6"/>
      <c r="W13" s="113"/>
      <c r="X13" s="113"/>
      <c r="Y13" s="113"/>
      <c r="Z13" s="113"/>
      <c r="AA13" s="113"/>
      <c r="AB13" s="113"/>
      <c r="AC13" s="123"/>
      <c r="AD13" s="113"/>
      <c r="AE13" s="113"/>
      <c r="AF13" s="61"/>
      <c r="AG13" s="62"/>
      <c r="AH13" s="114"/>
      <c r="AI13" s="23"/>
      <c r="AJ13" s="45"/>
      <c r="AK13" s="24"/>
      <c r="AL13" s="45"/>
      <c r="AM13" s="24"/>
      <c r="AN13" s="25"/>
    </row>
    <row r="14" spans="1:46" ht="28.5">
      <c r="A14" s="122" t="s">
        <v>75</v>
      </c>
      <c r="B14" s="113"/>
      <c r="C14" s="113"/>
      <c r="D14" s="113"/>
      <c r="E14" s="113"/>
      <c r="F14" s="120"/>
      <c r="G14" s="120"/>
      <c r="H14" s="113"/>
      <c r="I14" s="113"/>
      <c r="J14" s="113"/>
      <c r="K14" s="116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61"/>
      <c r="AG14" s="62"/>
      <c r="AH14" s="114"/>
      <c r="AI14" s="23">
        <f>COUNTIFS($B$3:$AE$3,"s",B12:AE12,"s*")+COUNTIFS($B$3:$AE$3,"s",B12:AE12,"r*")+COUNTIFS($B$3:$AE$3,"s",B12:AE12,"al*")+COUNTIFS($B$3:$AE$3,"s",B12:AE12,"sch*")</f>
        <v>2</v>
      </c>
      <c r="AJ14" s="45">
        <f>COUNTIF(B12:AE12,"A")</f>
        <v>10</v>
      </c>
      <c r="AK14" s="24">
        <f>COUNTIF(C14:AH14,"SPM")</f>
        <v>0</v>
      </c>
      <c r="AL14" s="45">
        <f>COUNTIF(B12:AE12,"C")</f>
        <v>9</v>
      </c>
      <c r="AM14" s="24">
        <f>COUNTIF(B14:AH14,"E")</f>
        <v>0</v>
      </c>
      <c r="AN14" s="25">
        <f>COUNTIF(B12:AE12,"sh*")+COUNTIF(B12:AE12,"ro*")+COUNTIF(B12:AE12,"al*")+COUNTIF(B12:AE12,"sch*")</f>
        <v>9</v>
      </c>
    </row>
    <row r="15" spans="1:46" ht="28.5">
      <c r="A15" s="122" t="s">
        <v>342</v>
      </c>
      <c r="B15" s="291" t="s">
        <v>351</v>
      </c>
      <c r="C15" s="291" t="s">
        <v>351</v>
      </c>
      <c r="D15" s="291" t="s">
        <v>351</v>
      </c>
      <c r="E15" s="291" t="s">
        <v>351</v>
      </c>
      <c r="F15" s="291" t="s">
        <v>351</v>
      </c>
      <c r="G15" s="292" t="s">
        <v>351</v>
      </c>
      <c r="H15" s="291" t="s">
        <v>351</v>
      </c>
      <c r="I15" s="291" t="s">
        <v>351</v>
      </c>
      <c r="J15" s="291" t="s">
        <v>351</v>
      </c>
      <c r="K15" s="291" t="s">
        <v>351</v>
      </c>
      <c r="L15" s="291" t="s">
        <v>351</v>
      </c>
      <c r="M15" s="291" t="s">
        <v>351</v>
      </c>
      <c r="N15" s="291" t="s">
        <v>351</v>
      </c>
      <c r="O15" s="291" t="s">
        <v>351</v>
      </c>
      <c r="P15" s="291" t="s">
        <v>351</v>
      </c>
      <c r="Q15" s="291" t="s">
        <v>351</v>
      </c>
      <c r="R15" s="291" t="s">
        <v>351</v>
      </c>
      <c r="S15" s="291" t="s">
        <v>351</v>
      </c>
      <c r="T15" s="293" t="s">
        <v>351</v>
      </c>
      <c r="U15" s="291" t="s">
        <v>351</v>
      </c>
      <c r="V15" s="291" t="s">
        <v>351</v>
      </c>
      <c r="W15" s="291" t="s">
        <v>351</v>
      </c>
      <c r="X15" s="291" t="s">
        <v>351</v>
      </c>
      <c r="Y15" s="291" t="s">
        <v>351</v>
      </c>
      <c r="Z15" s="291" t="s">
        <v>351</v>
      </c>
      <c r="AA15" s="291" t="s">
        <v>351</v>
      </c>
      <c r="AB15" s="291" t="s">
        <v>351</v>
      </c>
      <c r="AC15" s="291" t="s">
        <v>351</v>
      </c>
      <c r="AD15" s="293" t="s">
        <v>351</v>
      </c>
      <c r="AE15" s="291" t="s">
        <v>351</v>
      </c>
      <c r="AF15" s="61"/>
      <c r="AG15" s="62"/>
      <c r="AH15" s="114"/>
      <c r="AI15" s="23"/>
      <c r="AJ15" s="133"/>
      <c r="AK15" s="133"/>
      <c r="AL15" s="133"/>
      <c r="AM15" s="133"/>
      <c r="AN15" s="133"/>
    </row>
    <row r="16" spans="1:46" ht="28.5">
      <c r="A16" s="122" t="s">
        <v>174</v>
      </c>
      <c r="B16" s="113" t="s">
        <v>473</v>
      </c>
      <c r="C16" s="113" t="s">
        <v>473</v>
      </c>
      <c r="D16" s="113" t="s">
        <v>46</v>
      </c>
      <c r="E16" s="114" t="s">
        <v>25</v>
      </c>
      <c r="F16" s="113" t="s">
        <v>478</v>
      </c>
      <c r="G16" s="113" t="s">
        <v>473</v>
      </c>
      <c r="H16" s="116" t="s">
        <v>473</v>
      </c>
      <c r="I16" s="235" t="s">
        <v>473</v>
      </c>
      <c r="J16" s="116" t="s">
        <v>472</v>
      </c>
      <c r="K16" s="118" t="s">
        <v>25</v>
      </c>
      <c r="L16" s="113" t="s">
        <v>473</v>
      </c>
      <c r="M16" s="113" t="s">
        <v>473</v>
      </c>
      <c r="N16" s="117" t="s">
        <v>472</v>
      </c>
      <c r="O16" s="117" t="s">
        <v>473</v>
      </c>
      <c r="P16" s="117" t="s">
        <v>472</v>
      </c>
      <c r="Q16" s="117" t="s">
        <v>474</v>
      </c>
      <c r="R16" s="118" t="s">
        <v>25</v>
      </c>
      <c r="S16" s="118" t="s">
        <v>25</v>
      </c>
      <c r="T16" s="116" t="s">
        <v>474</v>
      </c>
      <c r="U16" s="116" t="s">
        <v>474</v>
      </c>
      <c r="V16" s="116" t="s">
        <v>474</v>
      </c>
      <c r="W16" s="116" t="s">
        <v>472</v>
      </c>
      <c r="X16" s="116" t="s">
        <v>474</v>
      </c>
      <c r="Y16" s="116" t="s">
        <v>472</v>
      </c>
      <c r="Z16" s="259" t="s">
        <v>25</v>
      </c>
      <c r="AA16" s="259" t="s">
        <v>25</v>
      </c>
      <c r="AB16" s="116" t="s">
        <v>473</v>
      </c>
      <c r="AC16" s="215" t="s">
        <v>472</v>
      </c>
      <c r="AD16" s="259" t="s">
        <v>25</v>
      </c>
      <c r="AE16" s="259" t="s">
        <v>25</v>
      </c>
      <c r="AF16" s="61"/>
      <c r="AG16" s="62"/>
      <c r="AH16" s="322"/>
      <c r="AI16" s="64"/>
      <c r="AJ16" s="65"/>
      <c r="AK16" s="65"/>
      <c r="AL16" s="65"/>
      <c r="AM16" s="66"/>
      <c r="AN16" s="132"/>
    </row>
    <row r="17" spans="1:43" ht="28.5">
      <c r="A17" s="122" t="s">
        <v>167</v>
      </c>
      <c r="B17" s="113"/>
      <c r="C17" s="113"/>
      <c r="D17" s="113"/>
      <c r="E17" s="113"/>
      <c r="F17" s="113"/>
      <c r="G17" s="120"/>
      <c r="H17" s="117"/>
      <c r="I17" s="230"/>
      <c r="J17" s="117"/>
      <c r="K17" s="117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61"/>
      <c r="AG17" s="62"/>
      <c r="AH17" s="322"/>
      <c r="AI17" s="64"/>
      <c r="AJ17" s="65"/>
      <c r="AK17" s="65"/>
      <c r="AL17" s="65"/>
      <c r="AM17" s="66"/>
      <c r="AN17" s="132"/>
    </row>
    <row r="18" spans="1:43" ht="28.5">
      <c r="A18" s="122" t="s">
        <v>77</v>
      </c>
      <c r="B18" s="113"/>
      <c r="C18" s="113"/>
      <c r="D18" s="113"/>
      <c r="E18" s="113"/>
      <c r="F18" s="117"/>
      <c r="G18" s="113"/>
      <c r="H18" s="117"/>
      <c r="I18" s="117"/>
      <c r="J18" s="117"/>
      <c r="K18" s="117"/>
      <c r="L18" s="113"/>
      <c r="M18" s="113"/>
      <c r="N18" s="113"/>
      <c r="O18" s="113"/>
      <c r="P18" s="113"/>
      <c r="Q18" s="113"/>
      <c r="R18" s="113"/>
      <c r="S18" s="113"/>
      <c r="T18" s="117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61"/>
      <c r="AG18" s="62"/>
      <c r="AH18" s="113"/>
      <c r="AI18" s="23">
        <f>COUNTIFS($B$3:$AE$3,"s",B18:AE18,"s*")+COUNTIFS($B$3:$AE$3,"s",B18:AE18,"r*")+COUNTIFS($B$3:$AE$3,"s",B18:AE18,"al*")+COUNTIFS($B$3:$AE$3,"s",B18:AE18,"sch*")</f>
        <v>0</v>
      </c>
      <c r="AJ18" s="45">
        <f>COUNTIF(B18:AE18,"A")</f>
        <v>0</v>
      </c>
      <c r="AK18" s="24">
        <f>COUNTIF(C18:AH18,"SPM")</f>
        <v>0</v>
      </c>
      <c r="AL18" s="45">
        <f>COUNTIF(B18:AE18,"C")</f>
        <v>0</v>
      </c>
      <c r="AM18" s="24">
        <f>COUNTIF(B18:AH18,"E")</f>
        <v>0</v>
      </c>
      <c r="AN18" s="25">
        <f>COUNTIF(B18:AE18,"sh*")+COUNTIF(B18:AE18,"ro*")+COUNTIF(B18:AE18,"al*")+COUNTIF(B18:AE18,"sch*")</f>
        <v>0</v>
      </c>
      <c r="AO18" s="55"/>
      <c r="AP18" s="55"/>
      <c r="AQ18" s="55"/>
    </row>
    <row r="19" spans="1:43" ht="28.5">
      <c r="A19" s="125" t="s">
        <v>8</v>
      </c>
      <c r="B19" s="113"/>
      <c r="C19" s="113"/>
      <c r="D19" s="113"/>
      <c r="E19" s="113"/>
      <c r="F19" s="113"/>
      <c r="G19" s="113"/>
      <c r="H19" s="117"/>
      <c r="I19" s="230"/>
      <c r="J19" s="117"/>
      <c r="K19" s="117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61"/>
      <c r="AG19" s="62"/>
      <c r="AH19" s="113"/>
      <c r="AI19" s="46"/>
      <c r="AJ19" s="47"/>
      <c r="AK19" s="47"/>
      <c r="AL19" s="47"/>
      <c r="AM19" s="48"/>
      <c r="AN19" s="49"/>
      <c r="AO19" s="55"/>
      <c r="AP19" s="55"/>
      <c r="AQ19" s="55"/>
    </row>
    <row r="20" spans="1:43" ht="28.5">
      <c r="A20" s="290" t="s">
        <v>339</v>
      </c>
      <c r="B20" s="113" t="s">
        <v>472</v>
      </c>
      <c r="C20" s="114" t="s">
        <v>25</v>
      </c>
      <c r="D20" s="113" t="s">
        <v>473</v>
      </c>
      <c r="E20" s="113" t="s">
        <v>44</v>
      </c>
      <c r="F20" s="113" t="s">
        <v>474</v>
      </c>
      <c r="G20" s="113" t="s">
        <v>474</v>
      </c>
      <c r="H20" s="113" t="s">
        <v>473</v>
      </c>
      <c r="I20" s="118" t="s">
        <v>470</v>
      </c>
      <c r="J20" s="116" t="s">
        <v>474</v>
      </c>
      <c r="K20" s="116" t="s">
        <v>472</v>
      </c>
      <c r="L20" s="113" t="s">
        <v>474</v>
      </c>
      <c r="M20" s="117" t="s">
        <v>474</v>
      </c>
      <c r="N20" s="116" t="s">
        <v>474</v>
      </c>
      <c r="O20" s="116" t="s">
        <v>474</v>
      </c>
      <c r="P20" s="118" t="s">
        <v>25</v>
      </c>
      <c r="Q20" s="259" t="s">
        <v>25</v>
      </c>
      <c r="R20" s="116" t="s">
        <v>472</v>
      </c>
      <c r="S20" s="117" t="s">
        <v>474</v>
      </c>
      <c r="T20" s="118" t="s">
        <v>470</v>
      </c>
      <c r="U20" s="116" t="s">
        <v>473</v>
      </c>
      <c r="V20" s="113" t="s">
        <v>473</v>
      </c>
      <c r="W20" s="113" t="s">
        <v>474</v>
      </c>
      <c r="X20" s="113" t="s">
        <v>473</v>
      </c>
      <c r="Y20" s="113" t="s">
        <v>473</v>
      </c>
      <c r="Z20" s="259" t="s">
        <v>25</v>
      </c>
      <c r="AA20" s="118" t="s">
        <v>25</v>
      </c>
      <c r="AB20" s="116" t="s">
        <v>474</v>
      </c>
      <c r="AC20" s="116" t="s">
        <v>473</v>
      </c>
      <c r="AD20" s="116" t="s">
        <v>472</v>
      </c>
      <c r="AE20" s="116" t="s">
        <v>474</v>
      </c>
      <c r="AF20" s="61"/>
      <c r="AG20" s="126"/>
      <c r="AH20" s="113"/>
      <c r="AI20" s="23"/>
      <c r="AJ20" s="45"/>
      <c r="AK20" s="24"/>
      <c r="AL20" s="45"/>
      <c r="AM20" s="24"/>
      <c r="AN20" s="25"/>
      <c r="AO20" s="55"/>
      <c r="AP20" s="55"/>
      <c r="AQ20" s="55"/>
    </row>
    <row r="21" spans="1:43" ht="28.5">
      <c r="A21" s="125" t="s">
        <v>167</v>
      </c>
      <c r="B21" s="113"/>
      <c r="C21" s="113"/>
      <c r="D21" s="113"/>
      <c r="E21" s="113"/>
      <c r="F21" s="113"/>
      <c r="G21" s="113"/>
      <c r="H21" s="113"/>
      <c r="I21" s="115"/>
      <c r="J21" s="113"/>
      <c r="K21" s="113"/>
      <c r="L21" s="113"/>
      <c r="M21" s="113"/>
      <c r="N21" s="199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61"/>
      <c r="AG21" s="62"/>
      <c r="AH21" s="113"/>
      <c r="AI21" s="50"/>
      <c r="AJ21" s="51"/>
      <c r="AK21" s="51"/>
      <c r="AL21" s="51"/>
      <c r="AM21" s="52"/>
      <c r="AN21" s="53"/>
      <c r="AO21" s="55"/>
      <c r="AP21" s="55"/>
      <c r="AQ21" s="55"/>
    </row>
    <row r="22" spans="1:43" ht="28.5">
      <c r="A22" s="122" t="s">
        <v>342</v>
      </c>
      <c r="B22" s="291" t="s">
        <v>351</v>
      </c>
      <c r="C22" s="291" t="s">
        <v>351</v>
      </c>
      <c r="D22" s="291" t="s">
        <v>351</v>
      </c>
      <c r="E22" s="291" t="s">
        <v>351</v>
      </c>
      <c r="F22" s="291" t="s">
        <v>351</v>
      </c>
      <c r="G22" s="292" t="s">
        <v>351</v>
      </c>
      <c r="H22" s="291" t="s">
        <v>351</v>
      </c>
      <c r="I22" s="291" t="s">
        <v>351</v>
      </c>
      <c r="J22" s="291" t="s">
        <v>351</v>
      </c>
      <c r="K22" s="291" t="s">
        <v>351</v>
      </c>
      <c r="L22" s="291" t="s">
        <v>351</v>
      </c>
      <c r="M22" s="291" t="s">
        <v>351</v>
      </c>
      <c r="N22" s="291" t="s">
        <v>351</v>
      </c>
      <c r="O22" s="291" t="s">
        <v>351</v>
      </c>
      <c r="P22" s="291" t="s">
        <v>351</v>
      </c>
      <c r="Q22" s="291" t="s">
        <v>351</v>
      </c>
      <c r="R22" s="291" t="s">
        <v>351</v>
      </c>
      <c r="S22" s="291" t="s">
        <v>351</v>
      </c>
      <c r="T22" s="293" t="s">
        <v>351</v>
      </c>
      <c r="U22" s="291" t="s">
        <v>351</v>
      </c>
      <c r="V22" s="291" t="s">
        <v>351</v>
      </c>
      <c r="W22" s="291" t="s">
        <v>351</v>
      </c>
      <c r="X22" s="291" t="s">
        <v>351</v>
      </c>
      <c r="Y22" s="291" t="s">
        <v>351</v>
      </c>
      <c r="Z22" s="291" t="s">
        <v>351</v>
      </c>
      <c r="AA22" s="291" t="s">
        <v>351</v>
      </c>
      <c r="AB22" s="293" t="s">
        <v>351</v>
      </c>
      <c r="AC22" s="291" t="s">
        <v>351</v>
      </c>
      <c r="AD22" s="291" t="s">
        <v>351</v>
      </c>
      <c r="AE22" s="293" t="s">
        <v>351</v>
      </c>
      <c r="AF22" s="61"/>
      <c r="AG22" s="62"/>
      <c r="AH22" s="121"/>
      <c r="AI22" s="23">
        <f>COUNTIFS($B$3:$AE$3,"s",B22:AE22,"s*")+COUNTIFS($B$3:$AE$3,"s",B22:AE22,"r*")+COUNTIFS($B$3:$AE$3,"s",B22:AE22,"al*")+COUNTIFS($B$3:$AE$3,"s",B22:AE22,"sch*")</f>
        <v>0</v>
      </c>
      <c r="AJ22" s="24">
        <f>COUNTIF(B22:AE22,"A")</f>
        <v>0</v>
      </c>
      <c r="AK22" s="24">
        <f>COUNTIF(AF22:AH22,"B")</f>
        <v>0</v>
      </c>
      <c r="AL22" s="24">
        <f>COUNTIF(B22:AE22,"C")</f>
        <v>0</v>
      </c>
      <c r="AM22" s="24">
        <f>COUNTIF(AF22:AH22,"E")</f>
        <v>0</v>
      </c>
      <c r="AN22" s="25">
        <f>COUNTIF(B22:AE22,"sh*")+COUNTIF(B22:AE22,"ro*")+COUNTIF(B22:AE22,"al*")+COUNTIF(B22:AE22,"sch*")</f>
        <v>0</v>
      </c>
    </row>
    <row r="23" spans="1:43" ht="28.5">
      <c r="A23" s="122" t="s">
        <v>75</v>
      </c>
      <c r="B23" s="113"/>
      <c r="C23" s="113"/>
      <c r="D23" s="199"/>
      <c r="E23" s="113"/>
      <c r="F23" s="113"/>
      <c r="G23" s="120"/>
      <c r="H23" s="117"/>
      <c r="I23" s="230"/>
      <c r="J23" s="117"/>
      <c r="K23" s="117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61"/>
      <c r="AG23" s="62"/>
      <c r="AH23" s="322"/>
      <c r="AI23" s="28"/>
      <c r="AJ23" s="29"/>
      <c r="AK23" s="29"/>
      <c r="AL23" s="29"/>
      <c r="AM23" s="30"/>
      <c r="AN23" s="31"/>
    </row>
    <row r="24" spans="1:43" ht="28.5">
      <c r="A24" s="237" t="s">
        <v>169</v>
      </c>
      <c r="B24" s="72">
        <f t="shared" ref="B24:AE24" si="0">COUNTIF(B3:B21,"A")</f>
        <v>2</v>
      </c>
      <c r="C24" s="72">
        <f t="shared" si="0"/>
        <v>2</v>
      </c>
      <c r="D24" s="72">
        <f t="shared" si="0"/>
        <v>2</v>
      </c>
      <c r="E24" s="72">
        <f t="shared" si="0"/>
        <v>2</v>
      </c>
      <c r="F24" s="72">
        <f t="shared" si="0"/>
        <v>2</v>
      </c>
      <c r="G24" s="72">
        <f t="shared" si="0"/>
        <v>2</v>
      </c>
      <c r="H24" s="72">
        <f t="shared" si="0"/>
        <v>2</v>
      </c>
      <c r="I24" s="72">
        <f t="shared" si="0"/>
        <v>2</v>
      </c>
      <c r="J24" s="72">
        <f t="shared" si="0"/>
        <v>2</v>
      </c>
      <c r="K24" s="72">
        <f t="shared" si="0"/>
        <v>2</v>
      </c>
      <c r="L24" s="72">
        <f t="shared" si="0"/>
        <v>2</v>
      </c>
      <c r="M24" s="72">
        <f t="shared" si="0"/>
        <v>2</v>
      </c>
      <c r="N24" s="72">
        <f t="shared" si="0"/>
        <v>2</v>
      </c>
      <c r="O24" s="72">
        <f t="shared" si="0"/>
        <v>2</v>
      </c>
      <c r="P24" s="72">
        <f t="shared" si="0"/>
        <v>2</v>
      </c>
      <c r="Q24" s="72">
        <f t="shared" si="0"/>
        <v>2</v>
      </c>
      <c r="R24" s="72">
        <f t="shared" si="0"/>
        <v>2</v>
      </c>
      <c r="S24" s="72">
        <f t="shared" si="0"/>
        <v>2</v>
      </c>
      <c r="T24" s="72">
        <f t="shared" si="0"/>
        <v>2</v>
      </c>
      <c r="U24" s="72">
        <f t="shared" si="0"/>
        <v>2</v>
      </c>
      <c r="V24" s="72">
        <f t="shared" si="0"/>
        <v>2</v>
      </c>
      <c r="W24" s="72">
        <f t="shared" si="0"/>
        <v>2</v>
      </c>
      <c r="X24" s="72">
        <f t="shared" si="0"/>
        <v>2</v>
      </c>
      <c r="Y24" s="72">
        <f t="shared" si="0"/>
        <v>2</v>
      </c>
      <c r="Z24" s="72">
        <f t="shared" si="0"/>
        <v>2</v>
      </c>
      <c r="AA24" s="72">
        <f t="shared" si="0"/>
        <v>2</v>
      </c>
      <c r="AB24" s="72">
        <f t="shared" si="0"/>
        <v>2</v>
      </c>
      <c r="AC24" s="72">
        <f t="shared" si="0"/>
        <v>2</v>
      </c>
      <c r="AD24" s="72">
        <f t="shared" si="0"/>
        <v>2</v>
      </c>
      <c r="AE24" s="72">
        <f t="shared" si="0"/>
        <v>2</v>
      </c>
      <c r="AF24" s="111"/>
      <c r="AG24" s="69"/>
      <c r="AH24" s="35"/>
    </row>
    <row r="25" spans="1:43" ht="28.5">
      <c r="A25" s="237" t="s">
        <v>170</v>
      </c>
      <c r="B25" s="72">
        <f t="shared" ref="B25:AE25" si="1">COUNTIF(B3:B21,"B")</f>
        <v>0</v>
      </c>
      <c r="C25" s="72">
        <f t="shared" si="1"/>
        <v>0</v>
      </c>
      <c r="D25" s="72">
        <f t="shared" si="1"/>
        <v>1</v>
      </c>
      <c r="E25" s="72">
        <f t="shared" si="1"/>
        <v>0</v>
      </c>
      <c r="F25" s="72">
        <f t="shared" si="1"/>
        <v>1</v>
      </c>
      <c r="G25" s="72">
        <f t="shared" si="1"/>
        <v>1</v>
      </c>
      <c r="H25" s="72">
        <f t="shared" si="1"/>
        <v>1</v>
      </c>
      <c r="I25" s="72">
        <f t="shared" si="1"/>
        <v>1</v>
      </c>
      <c r="J25" s="72">
        <f t="shared" si="1"/>
        <v>1</v>
      </c>
      <c r="K25" s="72">
        <f t="shared" si="1"/>
        <v>0</v>
      </c>
      <c r="L25" s="72">
        <f t="shared" si="1"/>
        <v>1</v>
      </c>
      <c r="M25" s="72">
        <f t="shared" si="1"/>
        <v>1</v>
      </c>
      <c r="N25" s="72">
        <f t="shared" si="1"/>
        <v>1</v>
      </c>
      <c r="O25" s="72">
        <f t="shared" si="1"/>
        <v>1</v>
      </c>
      <c r="P25" s="72">
        <f t="shared" si="1"/>
        <v>0</v>
      </c>
      <c r="Q25" s="72">
        <f t="shared" si="1"/>
        <v>1</v>
      </c>
      <c r="R25" s="72">
        <f t="shared" si="1"/>
        <v>0</v>
      </c>
      <c r="S25" s="72">
        <f t="shared" si="1"/>
        <v>1</v>
      </c>
      <c r="T25" s="72">
        <f t="shared" si="1"/>
        <v>1</v>
      </c>
      <c r="U25" s="72">
        <f t="shared" si="1"/>
        <v>1</v>
      </c>
      <c r="V25" s="72">
        <f t="shared" si="1"/>
        <v>1</v>
      </c>
      <c r="W25" s="72">
        <f t="shared" si="1"/>
        <v>1</v>
      </c>
      <c r="X25" s="72">
        <f t="shared" si="1"/>
        <v>1</v>
      </c>
      <c r="Y25" s="72">
        <f t="shared" si="1"/>
        <v>0</v>
      </c>
      <c r="Z25" s="72">
        <f t="shared" si="1"/>
        <v>1</v>
      </c>
      <c r="AA25" s="72">
        <f t="shared" si="1"/>
        <v>1</v>
      </c>
      <c r="AB25" s="72">
        <f t="shared" si="1"/>
        <v>1</v>
      </c>
      <c r="AC25" s="72">
        <f t="shared" si="1"/>
        <v>0</v>
      </c>
      <c r="AD25" s="72">
        <f t="shared" si="1"/>
        <v>0</v>
      </c>
      <c r="AE25" s="72">
        <f t="shared" si="1"/>
        <v>1</v>
      </c>
      <c r="AF25" s="75"/>
      <c r="AG25" s="72"/>
      <c r="AH25" s="63"/>
    </row>
    <row r="26" spans="1:43" ht="28.5">
      <c r="A26" s="237" t="s">
        <v>171</v>
      </c>
      <c r="B26" s="72">
        <f t="shared" ref="B26:AE26" si="2">COUNTIF(B4:B21,"SPM")</f>
        <v>0</v>
      </c>
      <c r="C26" s="72">
        <f t="shared" si="2"/>
        <v>0</v>
      </c>
      <c r="D26" s="72">
        <f t="shared" si="2"/>
        <v>0</v>
      </c>
      <c r="E26" s="72">
        <f t="shared" si="2"/>
        <v>0</v>
      </c>
      <c r="F26" s="72">
        <f t="shared" si="2"/>
        <v>0</v>
      </c>
      <c r="G26" s="72">
        <f t="shared" si="2"/>
        <v>0</v>
      </c>
      <c r="H26" s="72">
        <f t="shared" si="2"/>
        <v>0</v>
      </c>
      <c r="I26" s="72">
        <f t="shared" si="2"/>
        <v>0</v>
      </c>
      <c r="J26" s="72">
        <f t="shared" si="2"/>
        <v>0</v>
      </c>
      <c r="K26" s="72">
        <f t="shared" si="2"/>
        <v>0</v>
      </c>
      <c r="L26" s="72">
        <f t="shared" si="2"/>
        <v>0</v>
      </c>
      <c r="M26" s="72">
        <f t="shared" si="2"/>
        <v>0</v>
      </c>
      <c r="N26" s="72">
        <f t="shared" si="2"/>
        <v>0</v>
      </c>
      <c r="O26" s="72">
        <f t="shared" si="2"/>
        <v>0</v>
      </c>
      <c r="P26" s="72">
        <f t="shared" si="2"/>
        <v>0</v>
      </c>
      <c r="Q26" s="72">
        <f t="shared" si="2"/>
        <v>0</v>
      </c>
      <c r="R26" s="72">
        <f t="shared" si="2"/>
        <v>0</v>
      </c>
      <c r="S26" s="72">
        <f t="shared" si="2"/>
        <v>0</v>
      </c>
      <c r="T26" s="72">
        <f t="shared" si="2"/>
        <v>0</v>
      </c>
      <c r="U26" s="72">
        <f t="shared" si="2"/>
        <v>0</v>
      </c>
      <c r="V26" s="72">
        <f t="shared" si="2"/>
        <v>0</v>
      </c>
      <c r="W26" s="72">
        <f t="shared" si="2"/>
        <v>0</v>
      </c>
      <c r="X26" s="72">
        <f t="shared" si="2"/>
        <v>0</v>
      </c>
      <c r="Y26" s="72">
        <f t="shared" si="2"/>
        <v>0</v>
      </c>
      <c r="Z26" s="72">
        <f t="shared" si="2"/>
        <v>0</v>
      </c>
      <c r="AA26" s="72">
        <f t="shared" si="2"/>
        <v>0</v>
      </c>
      <c r="AB26" s="72">
        <f t="shared" si="2"/>
        <v>0</v>
      </c>
      <c r="AC26" s="72">
        <f t="shared" si="2"/>
        <v>0</v>
      </c>
      <c r="AD26" s="72">
        <f t="shared" si="2"/>
        <v>0</v>
      </c>
      <c r="AE26" s="72">
        <f t="shared" si="2"/>
        <v>0</v>
      </c>
      <c r="AF26" s="75"/>
      <c r="AG26" s="72"/>
      <c r="AH26" s="63"/>
    </row>
    <row r="27" spans="1:43" ht="28.5">
      <c r="A27" s="237"/>
      <c r="B27" s="72">
        <f t="shared" ref="B27:AE27" si="3">COUNTIF(B2:B21,"C")</f>
        <v>2</v>
      </c>
      <c r="C27" s="72">
        <f t="shared" si="3"/>
        <v>2</v>
      </c>
      <c r="D27" s="72">
        <f t="shared" si="3"/>
        <v>2</v>
      </c>
      <c r="E27" s="72">
        <f t="shared" si="3"/>
        <v>2</v>
      </c>
      <c r="F27" s="72">
        <f t="shared" si="3"/>
        <v>2</v>
      </c>
      <c r="G27" s="72">
        <f t="shared" si="3"/>
        <v>2</v>
      </c>
      <c r="H27" s="72">
        <f t="shared" si="3"/>
        <v>3</v>
      </c>
      <c r="I27" s="72">
        <f t="shared" si="3"/>
        <v>2</v>
      </c>
      <c r="J27" s="72">
        <f t="shared" si="3"/>
        <v>2</v>
      </c>
      <c r="K27" s="72">
        <f t="shared" si="3"/>
        <v>2</v>
      </c>
      <c r="L27" s="72">
        <f t="shared" si="3"/>
        <v>2</v>
      </c>
      <c r="M27" s="72">
        <f t="shared" si="3"/>
        <v>2</v>
      </c>
      <c r="N27" s="72">
        <f t="shared" si="3"/>
        <v>2</v>
      </c>
      <c r="O27" s="72">
        <f t="shared" si="3"/>
        <v>2</v>
      </c>
      <c r="P27" s="72">
        <f t="shared" si="3"/>
        <v>2</v>
      </c>
      <c r="Q27" s="72">
        <f t="shared" si="3"/>
        <v>2</v>
      </c>
      <c r="R27" s="72">
        <f t="shared" si="3"/>
        <v>2</v>
      </c>
      <c r="S27" s="72">
        <f t="shared" si="3"/>
        <v>2</v>
      </c>
      <c r="T27" s="72">
        <f t="shared" si="3"/>
        <v>2</v>
      </c>
      <c r="U27" s="72">
        <f t="shared" si="3"/>
        <v>2</v>
      </c>
      <c r="V27" s="72">
        <f t="shared" si="3"/>
        <v>2</v>
      </c>
      <c r="W27" s="72">
        <f t="shared" si="3"/>
        <v>1</v>
      </c>
      <c r="X27" s="72">
        <f t="shared" si="3"/>
        <v>2</v>
      </c>
      <c r="Y27" s="72">
        <f t="shared" si="3"/>
        <v>2</v>
      </c>
      <c r="Z27" s="72">
        <f t="shared" si="3"/>
        <v>2</v>
      </c>
      <c r="AA27" s="72">
        <f t="shared" si="3"/>
        <v>2</v>
      </c>
      <c r="AB27" s="72">
        <f t="shared" si="3"/>
        <v>2</v>
      </c>
      <c r="AC27" s="72">
        <f t="shared" si="3"/>
        <v>3</v>
      </c>
      <c r="AD27" s="72">
        <f t="shared" si="3"/>
        <v>2</v>
      </c>
      <c r="AE27" s="72">
        <f t="shared" si="3"/>
        <v>2</v>
      </c>
      <c r="AF27" s="75"/>
      <c r="AG27" s="72"/>
      <c r="AH27" s="63"/>
    </row>
    <row r="28" spans="1:43" ht="28.5">
      <c r="A28" s="237"/>
      <c r="B28" s="72">
        <f t="shared" ref="B28:AE28" si="4">COUNTIF(B3:B21,"E")</f>
        <v>0</v>
      </c>
      <c r="C28" s="72">
        <f t="shared" si="4"/>
        <v>0</v>
      </c>
      <c r="D28" s="72">
        <f t="shared" si="4"/>
        <v>0</v>
      </c>
      <c r="E28" s="72">
        <f t="shared" si="4"/>
        <v>0</v>
      </c>
      <c r="F28" s="72">
        <f t="shared" si="4"/>
        <v>0</v>
      </c>
      <c r="G28" s="72">
        <f t="shared" si="4"/>
        <v>0</v>
      </c>
      <c r="H28" s="72">
        <f t="shared" si="4"/>
        <v>0</v>
      </c>
      <c r="I28" s="72">
        <f t="shared" si="4"/>
        <v>0</v>
      </c>
      <c r="J28" s="72">
        <f t="shared" si="4"/>
        <v>0</v>
      </c>
      <c r="K28" s="72">
        <f t="shared" si="4"/>
        <v>0</v>
      </c>
      <c r="L28" s="72">
        <f t="shared" si="4"/>
        <v>0</v>
      </c>
      <c r="M28" s="72">
        <f t="shared" si="4"/>
        <v>0</v>
      </c>
      <c r="N28" s="72">
        <f t="shared" si="4"/>
        <v>0</v>
      </c>
      <c r="O28" s="72">
        <f t="shared" si="4"/>
        <v>0</v>
      </c>
      <c r="P28" s="72">
        <f t="shared" si="4"/>
        <v>0</v>
      </c>
      <c r="Q28" s="72">
        <f t="shared" si="4"/>
        <v>0</v>
      </c>
      <c r="R28" s="72">
        <f t="shared" si="4"/>
        <v>0</v>
      </c>
      <c r="S28" s="72">
        <f t="shared" si="4"/>
        <v>0</v>
      </c>
      <c r="T28" s="72">
        <f t="shared" si="4"/>
        <v>0</v>
      </c>
      <c r="U28" s="72">
        <f t="shared" si="4"/>
        <v>0</v>
      </c>
      <c r="V28" s="72">
        <f t="shared" si="4"/>
        <v>0</v>
      </c>
      <c r="W28" s="72">
        <f t="shared" si="4"/>
        <v>0</v>
      </c>
      <c r="X28" s="72">
        <f t="shared" si="4"/>
        <v>0</v>
      </c>
      <c r="Y28" s="72">
        <f t="shared" si="4"/>
        <v>0</v>
      </c>
      <c r="Z28" s="72">
        <f t="shared" si="4"/>
        <v>0</v>
      </c>
      <c r="AA28" s="72">
        <f t="shared" si="4"/>
        <v>0</v>
      </c>
      <c r="AB28" s="72">
        <f t="shared" si="4"/>
        <v>0</v>
      </c>
      <c r="AC28" s="72">
        <f t="shared" si="4"/>
        <v>0</v>
      </c>
      <c r="AD28" s="72">
        <f t="shared" si="4"/>
        <v>0</v>
      </c>
      <c r="AE28" s="72">
        <f t="shared" si="4"/>
        <v>0</v>
      </c>
      <c r="AF28" s="80"/>
      <c r="AG28" s="77"/>
      <c r="AH28" s="17"/>
    </row>
    <row r="29" spans="1:43" ht="28.5">
      <c r="A29" s="238" t="s">
        <v>168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232"/>
      <c r="AC29" s="232"/>
      <c r="AD29" s="232"/>
      <c r="AE29" s="232"/>
      <c r="AF29" s="85"/>
      <c r="AG29" s="85"/>
    </row>
    <row r="30" spans="1:43" ht="28.5">
      <c r="A30" s="343" t="s">
        <v>188</v>
      </c>
      <c r="B30" s="343"/>
      <c r="C30" s="343"/>
      <c r="D30" s="343"/>
      <c r="E30" s="343"/>
      <c r="F30" s="343"/>
      <c r="G30" s="343"/>
      <c r="H30" s="343"/>
      <c r="I30" s="62"/>
      <c r="J30" s="62"/>
      <c r="K30" s="62" t="s">
        <v>10</v>
      </c>
      <c r="L30" s="62" t="s">
        <v>11</v>
      </c>
      <c r="M30" s="62" t="s">
        <v>12</v>
      </c>
      <c r="N30" s="62" t="s">
        <v>13</v>
      </c>
      <c r="O30" s="62" t="s">
        <v>14</v>
      </c>
      <c r="P30" s="62" t="s">
        <v>15</v>
      </c>
      <c r="Q30" s="62" t="s">
        <v>16</v>
      </c>
      <c r="R30" s="62" t="s">
        <v>17</v>
      </c>
      <c r="S30" s="62" t="s">
        <v>18</v>
      </c>
      <c r="T30" s="62" t="s">
        <v>19</v>
      </c>
      <c r="U30" s="62" t="s">
        <v>20</v>
      </c>
      <c r="V30" s="62" t="s">
        <v>21</v>
      </c>
      <c r="W30" s="62" t="s">
        <v>65</v>
      </c>
      <c r="X30" s="62" t="s">
        <v>66</v>
      </c>
      <c r="Y30" s="62"/>
      <c r="Z30" s="62"/>
      <c r="AA30" s="62"/>
      <c r="AB30" s="62"/>
      <c r="AC30" s="62"/>
      <c r="AD30" s="62"/>
      <c r="AE30" s="62"/>
    </row>
    <row r="31" spans="1:43" ht="28.5">
      <c r="A31" s="239" t="s">
        <v>189</v>
      </c>
      <c r="B31" s="158"/>
      <c r="C31" s="158"/>
      <c r="D31" s="158"/>
      <c r="E31" s="158"/>
      <c r="F31" s="158"/>
      <c r="G31" s="158"/>
      <c r="H31" s="158"/>
      <c r="I31" s="62"/>
      <c r="J31" s="62" t="s">
        <v>108</v>
      </c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>
        <f>K31+L31+M31+N31+O31+P31+Q31+R31+S31+T31+U31+V31</f>
        <v>0</v>
      </c>
      <c r="X31" s="62">
        <v>-10</v>
      </c>
      <c r="Y31" s="62"/>
      <c r="Z31" s="62"/>
      <c r="AA31" s="62"/>
      <c r="AB31" s="62"/>
      <c r="AC31" s="62"/>
      <c r="AD31" s="62"/>
      <c r="AE31" s="62"/>
    </row>
    <row r="32" spans="1:43" ht="28.5">
      <c r="A32" s="239" t="s">
        <v>190</v>
      </c>
      <c r="B32" s="158"/>
      <c r="C32" s="158"/>
      <c r="D32" s="158"/>
      <c r="E32" s="158"/>
      <c r="F32" s="158"/>
      <c r="G32" s="158"/>
      <c r="H32" s="158"/>
      <c r="I32" s="62"/>
      <c r="J32" s="62" t="s">
        <v>175</v>
      </c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>
        <f t="shared" ref="W32:W38" si="5">K32+L32+M32+N32+O32+P32+Q32+R32+S32+T32+U32+V32</f>
        <v>0</v>
      </c>
      <c r="X32" s="62">
        <v>-10</v>
      </c>
      <c r="Y32" s="62"/>
      <c r="Z32" s="62"/>
      <c r="AA32" s="62"/>
      <c r="AB32" s="62"/>
      <c r="AC32" s="62"/>
      <c r="AD32" s="62"/>
      <c r="AE32" s="62"/>
    </row>
    <row r="33" spans="1:31" ht="28.5">
      <c r="A33" s="355" t="s">
        <v>191</v>
      </c>
      <c r="B33" s="355"/>
      <c r="C33" s="355"/>
      <c r="D33" s="355"/>
      <c r="E33" s="158"/>
      <c r="F33" s="158"/>
      <c r="G33" s="158"/>
      <c r="H33" s="158"/>
      <c r="I33" s="62"/>
      <c r="J33" s="62" t="s">
        <v>172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>
        <f t="shared" si="5"/>
        <v>0</v>
      </c>
      <c r="X33" s="62">
        <v>-10</v>
      </c>
      <c r="Y33" s="62" t="s">
        <v>193</v>
      </c>
      <c r="Z33" s="62"/>
      <c r="AA33" s="62"/>
      <c r="AB33" s="62"/>
      <c r="AC33" s="62"/>
      <c r="AD33" s="62"/>
      <c r="AE33" s="62"/>
    </row>
    <row r="34" spans="1:31" ht="28.5">
      <c r="A34" s="240" t="s">
        <v>192</v>
      </c>
      <c r="B34" s="158"/>
      <c r="C34" s="158"/>
      <c r="D34" s="158"/>
      <c r="E34" s="158"/>
      <c r="F34" s="158"/>
      <c r="G34" s="158"/>
      <c r="H34" s="158"/>
      <c r="I34" s="62"/>
      <c r="J34" s="62" t="s">
        <v>110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>
        <f t="shared" si="5"/>
        <v>0</v>
      </c>
      <c r="X34" s="62">
        <v>-10</v>
      </c>
      <c r="Y34" s="62"/>
      <c r="Z34" s="62"/>
      <c r="AA34" s="62"/>
      <c r="AB34" s="62"/>
      <c r="AC34" s="62"/>
      <c r="AD34" s="62"/>
      <c r="AE34" s="62"/>
    </row>
    <row r="35" spans="1:31" ht="28.5">
      <c r="A35" s="219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>
        <f t="shared" si="5"/>
        <v>0</v>
      </c>
      <c r="X35" s="62">
        <v>-10</v>
      </c>
      <c r="Y35" s="62"/>
      <c r="Z35" s="62"/>
      <c r="AA35" s="62"/>
      <c r="AB35" s="62"/>
      <c r="AC35" s="62"/>
      <c r="AD35" s="62"/>
      <c r="AE35" s="62"/>
    </row>
    <row r="36" spans="1:31" ht="28.5">
      <c r="A36" s="21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>
        <f t="shared" si="5"/>
        <v>0</v>
      </c>
      <c r="X36" s="62">
        <v>-10</v>
      </c>
      <c r="Y36" s="62"/>
      <c r="Z36" s="62"/>
      <c r="AA36" s="62"/>
      <c r="AB36" s="62"/>
      <c r="AC36" s="62"/>
      <c r="AD36" s="62"/>
      <c r="AE36" s="62"/>
    </row>
    <row r="37" spans="1:31" ht="28.5">
      <c r="A37" s="219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>
        <f t="shared" si="5"/>
        <v>0</v>
      </c>
      <c r="X37" s="62">
        <v>-10</v>
      </c>
      <c r="Y37" s="62"/>
      <c r="Z37" s="62"/>
      <c r="AA37" s="62"/>
      <c r="AB37" s="62"/>
      <c r="AC37" s="62"/>
      <c r="AD37" s="62"/>
      <c r="AE37" s="62"/>
    </row>
    <row r="38" spans="1:31" ht="28.5">
      <c r="A38" s="219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>
        <f t="shared" si="5"/>
        <v>0</v>
      </c>
      <c r="X38" s="62">
        <v>-10</v>
      </c>
      <c r="Y38" s="62"/>
      <c r="Z38" s="62"/>
      <c r="AA38" s="62"/>
      <c r="AB38" s="62"/>
      <c r="AC38" s="62"/>
      <c r="AD38" s="62"/>
      <c r="AE38" s="62"/>
    </row>
    <row r="39" spans="1:31" ht="28.5">
      <c r="J39" s="106"/>
      <c r="U39" s="84"/>
    </row>
    <row r="40" spans="1:31" ht="28.5">
      <c r="J40" s="106"/>
      <c r="U40" s="84"/>
    </row>
  </sheetData>
  <phoneticPr fontId="35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3"/>
  <sheetViews>
    <sheetView workbookViewId="0"/>
  </sheetViews>
  <sheetFormatPr defaultRowHeight="14.25"/>
  <sheetData>
    <row r="1" spans="1:5">
      <c r="A1" s="359"/>
      <c r="B1" s="359"/>
      <c r="C1" s="359"/>
      <c r="D1" s="359"/>
      <c r="E1" s="359"/>
    </row>
    <row r="3" spans="1:5" ht="16.5">
      <c r="A3" s="360"/>
      <c r="B3" s="359"/>
      <c r="C3" s="359"/>
      <c r="D3" s="359"/>
      <c r="E3" s="359"/>
    </row>
  </sheetData>
  <phoneticPr fontId="35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51"/>
  <sheetViews>
    <sheetView workbookViewId="0"/>
  </sheetViews>
  <sheetFormatPr defaultRowHeight="14.25"/>
  <sheetData>
    <row r="1" spans="1:41" ht="28.5">
      <c r="A1" s="4"/>
      <c r="B1" s="198"/>
      <c r="C1" s="8"/>
      <c r="D1" s="8"/>
      <c r="E1" s="172"/>
      <c r="F1" s="8"/>
      <c r="G1" s="8"/>
      <c r="H1" s="197"/>
      <c r="I1" s="363" t="s">
        <v>122</v>
      </c>
      <c r="J1" s="364"/>
      <c r="K1" s="5"/>
      <c r="L1" s="363">
        <v>2024</v>
      </c>
      <c r="M1" s="364"/>
      <c r="N1" s="196"/>
      <c r="O1" s="197"/>
      <c r="P1" s="148"/>
      <c r="Q1" s="363" t="s">
        <v>72</v>
      </c>
      <c r="R1" s="364"/>
      <c r="S1" s="7"/>
      <c r="T1" s="8"/>
      <c r="U1" s="8"/>
      <c r="V1" s="174"/>
      <c r="W1" s="198"/>
      <c r="X1" s="8"/>
      <c r="Y1" s="8"/>
      <c r="Z1" s="8"/>
      <c r="AA1" s="8"/>
      <c r="AB1" s="8"/>
      <c r="AC1" s="197"/>
      <c r="AD1" s="198"/>
      <c r="AE1" s="8"/>
      <c r="AF1" s="197"/>
      <c r="AG1" s="5"/>
      <c r="AH1" s="6"/>
      <c r="AI1" s="9"/>
    </row>
    <row r="2" spans="1:41" ht="57">
      <c r="A2" s="12" t="s">
        <v>0</v>
      </c>
      <c r="B2" s="13">
        <v>1</v>
      </c>
      <c r="C2" s="15">
        <v>2</v>
      </c>
      <c r="D2" s="13">
        <v>3</v>
      </c>
      <c r="E2" s="165">
        <v>4</v>
      </c>
      <c r="F2" s="14">
        <v>5</v>
      </c>
      <c r="G2" s="14">
        <v>6</v>
      </c>
      <c r="H2" s="15">
        <v>7</v>
      </c>
      <c r="I2" s="13">
        <v>8</v>
      </c>
      <c r="J2" s="15">
        <v>9</v>
      </c>
      <c r="K2" s="13">
        <v>10</v>
      </c>
      <c r="L2" s="14">
        <v>11</v>
      </c>
      <c r="M2" s="14">
        <v>12</v>
      </c>
      <c r="N2" s="14">
        <v>13</v>
      </c>
      <c r="O2" s="15">
        <v>14</v>
      </c>
      <c r="P2" s="13">
        <v>15</v>
      </c>
      <c r="Q2" s="15">
        <v>16</v>
      </c>
      <c r="R2" s="13">
        <v>17</v>
      </c>
      <c r="S2" s="14">
        <v>18</v>
      </c>
      <c r="T2" s="14">
        <v>19</v>
      </c>
      <c r="U2" s="14">
        <v>20</v>
      </c>
      <c r="V2" s="15">
        <v>21</v>
      </c>
      <c r="W2" s="13">
        <v>22</v>
      </c>
      <c r="X2" s="15">
        <v>23</v>
      </c>
      <c r="Y2" s="13">
        <v>24</v>
      </c>
      <c r="Z2" s="14">
        <v>25</v>
      </c>
      <c r="AA2" s="22">
        <v>26</v>
      </c>
      <c r="AB2" s="22">
        <v>27</v>
      </c>
      <c r="AC2" s="15">
        <v>28</v>
      </c>
      <c r="AD2" s="13">
        <v>29</v>
      </c>
      <c r="AE2" s="15">
        <v>30</v>
      </c>
      <c r="AF2" s="145">
        <v>31</v>
      </c>
      <c r="AG2" s="347" t="s">
        <v>1</v>
      </c>
      <c r="AH2" s="349" t="s">
        <v>2</v>
      </c>
      <c r="AI2" s="344" t="s">
        <v>59</v>
      </c>
    </row>
    <row r="3" spans="1:41" ht="28.5">
      <c r="A3" s="38" t="s">
        <v>3</v>
      </c>
      <c r="B3" s="26" t="s">
        <v>112</v>
      </c>
      <c r="C3" s="27" t="s">
        <v>113</v>
      </c>
      <c r="D3" s="166" t="s">
        <v>114</v>
      </c>
      <c r="E3" s="27" t="s">
        <v>113</v>
      </c>
      <c r="F3" s="167" t="s">
        <v>115</v>
      </c>
      <c r="G3" s="112" t="s">
        <v>111</v>
      </c>
      <c r="H3" s="168" t="s">
        <v>111</v>
      </c>
      <c r="I3" s="26" t="s">
        <v>112</v>
      </c>
      <c r="J3" s="27" t="s">
        <v>113</v>
      </c>
      <c r="K3" s="166" t="s">
        <v>114</v>
      </c>
      <c r="L3" s="27" t="s">
        <v>113</v>
      </c>
      <c r="M3" s="167" t="s">
        <v>115</v>
      </c>
      <c r="N3" s="112" t="s">
        <v>111</v>
      </c>
      <c r="O3" s="168" t="s">
        <v>111</v>
      </c>
      <c r="P3" s="26" t="s">
        <v>112</v>
      </c>
      <c r="Q3" s="27" t="s">
        <v>113</v>
      </c>
      <c r="R3" s="166" t="s">
        <v>114</v>
      </c>
      <c r="S3" s="27" t="s">
        <v>113</v>
      </c>
      <c r="T3" s="167" t="s">
        <v>115</v>
      </c>
      <c r="U3" s="112" t="s">
        <v>111</v>
      </c>
      <c r="V3" s="168" t="s">
        <v>111</v>
      </c>
      <c r="W3" s="26" t="s">
        <v>112</v>
      </c>
      <c r="X3" s="27" t="s">
        <v>113</v>
      </c>
      <c r="Y3" s="166" t="s">
        <v>114</v>
      </c>
      <c r="Z3" s="27" t="s">
        <v>113</v>
      </c>
      <c r="AA3" s="167" t="s">
        <v>115</v>
      </c>
      <c r="AB3" s="112" t="s">
        <v>111</v>
      </c>
      <c r="AC3" s="168" t="s">
        <v>111</v>
      </c>
      <c r="AD3" s="26" t="s">
        <v>112</v>
      </c>
      <c r="AE3" s="27" t="s">
        <v>113</v>
      </c>
      <c r="AF3" s="169" t="s">
        <v>114</v>
      </c>
      <c r="AG3" s="348"/>
      <c r="AH3" s="350"/>
      <c r="AI3" s="345"/>
      <c r="AJ3" s="19" t="s">
        <v>4</v>
      </c>
      <c r="AK3" s="20" t="s">
        <v>60</v>
      </c>
      <c r="AL3" s="213" t="s">
        <v>150</v>
      </c>
      <c r="AM3" s="20" t="s">
        <v>61</v>
      </c>
      <c r="AN3" s="20" t="s">
        <v>62</v>
      </c>
      <c r="AO3" s="21" t="s">
        <v>63</v>
      </c>
    </row>
    <row r="4" spans="1:41" ht="69.75">
      <c r="A4" s="12" t="s">
        <v>87</v>
      </c>
      <c r="B4" s="32" t="s">
        <v>45</v>
      </c>
      <c r="C4" s="35" t="s">
        <v>44</v>
      </c>
      <c r="D4" s="32" t="s">
        <v>44</v>
      </c>
      <c r="E4" s="33" t="s">
        <v>85</v>
      </c>
      <c r="F4" s="33" t="s">
        <v>51</v>
      </c>
      <c r="G4" s="33" t="s">
        <v>46</v>
      </c>
      <c r="H4" s="35" t="s">
        <v>44</v>
      </c>
      <c r="I4" s="32" t="s">
        <v>44</v>
      </c>
      <c r="J4" s="34" t="s">
        <v>93</v>
      </c>
      <c r="K4" s="32" t="s">
        <v>44</v>
      </c>
      <c r="L4" s="33" t="s">
        <v>46</v>
      </c>
      <c r="M4" s="33" t="s">
        <v>44</v>
      </c>
      <c r="N4" s="33" t="s">
        <v>44</v>
      </c>
      <c r="O4" s="35" t="s">
        <v>92</v>
      </c>
      <c r="P4" s="32" t="s">
        <v>46</v>
      </c>
      <c r="Q4" s="35" t="s">
        <v>80</v>
      </c>
      <c r="R4" s="32" t="s">
        <v>44</v>
      </c>
      <c r="S4" s="36" t="s">
        <v>96</v>
      </c>
      <c r="T4" s="33" t="s">
        <v>46</v>
      </c>
      <c r="U4" s="33" t="s">
        <v>51</v>
      </c>
      <c r="V4" s="35" t="s">
        <v>45</v>
      </c>
      <c r="W4" s="32" t="s">
        <v>133</v>
      </c>
      <c r="X4" s="35" t="s">
        <v>95</v>
      </c>
      <c r="Y4" s="32" t="s">
        <v>133</v>
      </c>
      <c r="Z4" s="33" t="s">
        <v>45</v>
      </c>
      <c r="AA4" s="33" t="s">
        <v>51</v>
      </c>
      <c r="AB4" s="33" t="s">
        <v>44</v>
      </c>
      <c r="AC4" s="35" t="s">
        <v>97</v>
      </c>
      <c r="AD4" s="32" t="s">
        <v>98</v>
      </c>
      <c r="AE4" s="35" t="s">
        <v>45</v>
      </c>
      <c r="AF4" s="176" t="s">
        <v>46</v>
      </c>
      <c r="AG4" s="61"/>
      <c r="AH4" s="62">
        <v>5.5</v>
      </c>
      <c r="AI4" s="159" t="s">
        <v>121</v>
      </c>
      <c r="AJ4" s="23">
        <f>COUNTIFS($B$3:$AF$3,"s",B4:AF4,"s*")+COUNTIFS($B$3:$AF$3,"s",B4:AF4,"r*")+COUNTIFS($B$3:$AF$3,"s",B4:AF4,"al*")+COUNTIFS($B$3:$AF$3,"s",B4:AF4,"sch*")</f>
        <v>2</v>
      </c>
      <c r="AK4" s="37">
        <f t="shared" ref="AK4" si="0">COUNTIF(B4:AF4,"A")</f>
        <v>9</v>
      </c>
      <c r="AL4" s="24">
        <f>COUNTIF(C4:AI4,"B")</f>
        <v>5</v>
      </c>
      <c r="AM4" s="37">
        <f t="shared" ref="AM4" si="1">COUNTIF(B4:AF4,"C")</f>
        <v>6</v>
      </c>
      <c r="AN4" s="24">
        <f>COUNTIF(B4:AI4,"E")</f>
        <v>3</v>
      </c>
      <c r="AO4" s="25">
        <f t="shared" ref="AO4" si="2">COUNTIF(B4:AF4,"sh*")+COUNTIF(B4:AF4,"ro*")+COUNTIF(B4:AF4,"al*")+COUNTIF(B4:AF4,"sch*")</f>
        <v>7</v>
      </c>
    </row>
    <row r="5" spans="1:41" ht="28.5">
      <c r="A5" s="134" t="s">
        <v>5</v>
      </c>
      <c r="B5" s="138"/>
      <c r="C5" s="139"/>
      <c r="D5" s="138" t="s">
        <v>164</v>
      </c>
      <c r="E5" s="160"/>
      <c r="F5" s="113"/>
      <c r="G5" s="120"/>
      <c r="H5" s="139"/>
      <c r="I5" s="141" t="s">
        <v>140</v>
      </c>
      <c r="J5" s="139"/>
      <c r="K5" s="138" t="s">
        <v>145</v>
      </c>
      <c r="L5" s="113" t="s">
        <v>146</v>
      </c>
      <c r="M5" s="113" t="s">
        <v>153</v>
      </c>
      <c r="N5" s="113"/>
      <c r="O5" s="139"/>
      <c r="P5" s="147" t="s">
        <v>163</v>
      </c>
      <c r="Q5" s="139"/>
      <c r="R5" s="138"/>
      <c r="S5" s="113"/>
      <c r="T5" s="113"/>
      <c r="U5" s="113"/>
      <c r="V5" s="139"/>
      <c r="W5" s="138"/>
      <c r="X5" s="139"/>
      <c r="Y5" s="138"/>
      <c r="Z5" s="113"/>
      <c r="AA5" s="113"/>
      <c r="AB5" s="113"/>
      <c r="AC5" s="139"/>
      <c r="AD5" s="138"/>
      <c r="AE5" s="139"/>
      <c r="AF5" s="170"/>
      <c r="AG5" s="61"/>
      <c r="AH5" s="62"/>
      <c r="AI5" s="121"/>
      <c r="AJ5" s="23"/>
      <c r="AK5" s="40"/>
      <c r="AL5" s="40"/>
      <c r="AM5" s="40"/>
      <c r="AN5" s="41"/>
      <c r="AO5" s="42"/>
    </row>
    <row r="6" spans="1:41" ht="28.5">
      <c r="A6" s="135" t="s">
        <v>79</v>
      </c>
      <c r="B6" s="138" t="s">
        <v>44</v>
      </c>
      <c r="C6" s="139" t="s">
        <v>86</v>
      </c>
      <c r="D6" s="138" t="s">
        <v>46</v>
      </c>
      <c r="E6" s="113" t="s">
        <v>44</v>
      </c>
      <c r="F6" s="113" t="s">
        <v>26</v>
      </c>
      <c r="G6" s="113" t="s">
        <v>44</v>
      </c>
      <c r="H6" s="139" t="s">
        <v>91</v>
      </c>
      <c r="I6" s="138" t="s">
        <v>46</v>
      </c>
      <c r="J6" s="139" t="s">
        <v>45</v>
      </c>
      <c r="K6" s="138" t="s">
        <v>46</v>
      </c>
      <c r="L6" s="113" t="s">
        <v>44</v>
      </c>
      <c r="M6" s="113" t="s">
        <v>92</v>
      </c>
      <c r="N6" s="113" t="s">
        <v>51</v>
      </c>
      <c r="O6" s="139" t="s">
        <v>45</v>
      </c>
      <c r="P6" s="138" t="s">
        <v>45</v>
      </c>
      <c r="Q6" s="139" t="s">
        <v>45</v>
      </c>
      <c r="R6" s="138" t="s">
        <v>46</v>
      </c>
      <c r="S6" s="113" t="s">
        <v>44</v>
      </c>
      <c r="T6" s="113" t="s">
        <v>94</v>
      </c>
      <c r="U6" s="62" t="s">
        <v>95</v>
      </c>
      <c r="V6" s="181" t="s">
        <v>44</v>
      </c>
      <c r="W6" s="207"/>
      <c r="X6" s="208"/>
      <c r="Y6" s="207"/>
      <c r="Z6" s="209"/>
      <c r="AA6" s="209"/>
      <c r="AB6" s="209"/>
      <c r="AC6" s="208"/>
      <c r="AD6" s="207"/>
      <c r="AE6" s="208"/>
      <c r="AF6" s="210"/>
      <c r="AG6" s="61"/>
      <c r="AH6" s="62">
        <v>4</v>
      </c>
      <c r="AI6" s="182"/>
      <c r="AJ6" s="23">
        <f t="shared" ref="AJ6" si="3">COUNTIFS($B$3:$AF$3,"s",B6:AF6,"s*")+COUNTIFS($B$3:$AF$3,"s",B6:AF6,"r*")+COUNTIFS($B$3:$AF$3,"s",B6:AF6,"al*")+COUNTIFS($B$3:$AF$3,"s",B6:AF6,"sch*")</f>
        <v>2</v>
      </c>
      <c r="AK6" s="45">
        <f>COUNTIF(B6:AF6,"A")</f>
        <v>6</v>
      </c>
      <c r="AL6" s="24">
        <f>COUNTIF(C6:AI6,"B")</f>
        <v>4</v>
      </c>
      <c r="AM6" s="45">
        <f>COUNTIF(B6:AF6,"C")</f>
        <v>4</v>
      </c>
      <c r="AN6" s="24">
        <f>COUNTIF(B6:AI6,"E")</f>
        <v>1</v>
      </c>
      <c r="AO6" s="25">
        <f>COUNTIF(B6:AF6,"sh*")+COUNTIF(B6:AF6,"ro*")+COUNTIF(B6:AF6,"al*")+COUNTIF(B6:AF6,"sch*")</f>
        <v>5</v>
      </c>
    </row>
    <row r="7" spans="1:41" ht="28.5">
      <c r="A7" s="134" t="s">
        <v>5</v>
      </c>
      <c r="B7" s="138"/>
      <c r="C7" s="139"/>
      <c r="D7" s="138"/>
      <c r="E7" s="113" t="s">
        <v>57</v>
      </c>
      <c r="F7" s="113" t="s">
        <v>139</v>
      </c>
      <c r="G7" s="113"/>
      <c r="H7" s="139"/>
      <c r="I7" s="141" t="s">
        <v>141</v>
      </c>
      <c r="J7" s="139" t="s">
        <v>143</v>
      </c>
      <c r="K7" s="138" t="s">
        <v>144</v>
      </c>
      <c r="L7" s="113" t="s">
        <v>146</v>
      </c>
      <c r="M7" s="113"/>
      <c r="N7" s="113" t="s">
        <v>83</v>
      </c>
      <c r="O7" s="139"/>
      <c r="P7" s="138"/>
      <c r="Q7" s="139"/>
      <c r="R7" s="138"/>
      <c r="S7" s="113"/>
      <c r="T7" s="113"/>
      <c r="U7" s="113"/>
      <c r="V7" s="143"/>
      <c r="W7" s="138"/>
      <c r="X7" s="139"/>
      <c r="Y7" s="138"/>
      <c r="Z7" s="113"/>
      <c r="AA7" s="113"/>
      <c r="AB7" s="113"/>
      <c r="AC7" s="144"/>
      <c r="AD7" s="138"/>
      <c r="AE7" s="139"/>
      <c r="AF7" s="170"/>
      <c r="AG7" s="61"/>
      <c r="AH7" s="62"/>
      <c r="AI7" s="114"/>
      <c r="AJ7" s="46"/>
      <c r="AK7" s="47"/>
      <c r="AL7" s="47"/>
      <c r="AM7" s="47"/>
      <c r="AN7" s="48"/>
      <c r="AO7" s="49"/>
    </row>
    <row r="8" spans="1:41" ht="28.5">
      <c r="A8" s="135" t="s">
        <v>78</v>
      </c>
      <c r="B8" s="138" t="s">
        <v>48</v>
      </c>
      <c r="C8" s="139" t="s">
        <v>48</v>
      </c>
      <c r="D8" s="138" t="s">
        <v>48</v>
      </c>
      <c r="E8" s="113" t="s">
        <v>91</v>
      </c>
      <c r="F8" s="113" t="s">
        <v>92</v>
      </c>
      <c r="G8" s="113" t="s">
        <v>51</v>
      </c>
      <c r="H8" s="139" t="s">
        <v>45</v>
      </c>
      <c r="I8" s="138" t="s">
        <v>45</v>
      </c>
      <c r="J8" s="139" t="s">
        <v>44</v>
      </c>
      <c r="K8" s="138" t="s">
        <v>94</v>
      </c>
      <c r="L8" s="113" t="s">
        <v>45</v>
      </c>
      <c r="M8" s="113" t="s">
        <v>51</v>
      </c>
      <c r="N8" s="113" t="s">
        <v>46</v>
      </c>
      <c r="O8" s="139" t="s">
        <v>46</v>
      </c>
      <c r="P8" s="138" t="s">
        <v>44</v>
      </c>
      <c r="Q8" s="139" t="s">
        <v>129</v>
      </c>
      <c r="R8" s="138" t="s">
        <v>95</v>
      </c>
      <c r="S8" s="113" t="s">
        <v>45</v>
      </c>
      <c r="T8" s="113" t="s">
        <v>51</v>
      </c>
      <c r="U8" s="113" t="s">
        <v>46</v>
      </c>
      <c r="V8" s="139" t="s">
        <v>46</v>
      </c>
      <c r="W8" s="138" t="s">
        <v>44</v>
      </c>
      <c r="X8" s="139" t="s">
        <v>135</v>
      </c>
      <c r="Y8" s="138" t="s">
        <v>97</v>
      </c>
      <c r="Z8" s="113" t="s">
        <v>46</v>
      </c>
      <c r="AA8" s="113" t="s">
        <v>44</v>
      </c>
      <c r="AB8" s="113" t="s">
        <v>51</v>
      </c>
      <c r="AC8" s="181" t="s">
        <v>44</v>
      </c>
      <c r="AD8" s="138" t="s">
        <v>44</v>
      </c>
      <c r="AE8" s="139" t="s">
        <v>98</v>
      </c>
      <c r="AF8" s="170" t="s">
        <v>45</v>
      </c>
      <c r="AG8" s="61"/>
      <c r="AH8" s="62">
        <v>8</v>
      </c>
      <c r="AI8" s="113"/>
      <c r="AJ8" s="23">
        <f>COUNTIFS($B$3:$AF$3,"s",B8:AF8,"s*")+COUNTIFS($B$3:$AF$3,"s",B8:AF8,"r*")+COUNTIFS($B$3:$AF$3,"s",B8:AF8,"al*")+COUNTIFS($B$3:$AF$3,"s",B8:AF8,"sch*")</f>
        <v>0</v>
      </c>
      <c r="AK8" s="45">
        <f>COUNTIF(B8:AF8,"A")</f>
        <v>8</v>
      </c>
      <c r="AL8" s="24">
        <f>COUNTIF(C8:AI8,"B")</f>
        <v>5</v>
      </c>
      <c r="AM8" s="45">
        <f>COUNTIF(B8:AF8,"C")</f>
        <v>5</v>
      </c>
      <c r="AN8" s="24">
        <f>COUNTIF(B8:AI8,"E")</f>
        <v>4</v>
      </c>
      <c r="AO8" s="25">
        <f>COUNTIF(B8:AF8,"sh*")+COUNTIF(B8:AF8,"ro*")+COUNTIF(B8:AF8,"al*")+COUNTIF(B8:AF8,"sch*")</f>
        <v>9</v>
      </c>
    </row>
    <row r="9" spans="1:41" ht="28.5">
      <c r="A9" s="135" t="s">
        <v>6</v>
      </c>
      <c r="B9" s="138"/>
      <c r="C9" s="139"/>
      <c r="D9" s="138"/>
      <c r="E9" s="113"/>
      <c r="F9" s="113"/>
      <c r="G9" s="113"/>
      <c r="H9" s="139" t="s">
        <v>136</v>
      </c>
      <c r="I9" s="141"/>
      <c r="J9" s="139" t="s">
        <v>57</v>
      </c>
      <c r="K9" s="138"/>
      <c r="L9" s="113"/>
      <c r="M9" s="113"/>
      <c r="N9" s="113" t="s">
        <v>148</v>
      </c>
      <c r="O9" s="139"/>
      <c r="P9" s="212" t="s">
        <v>149</v>
      </c>
      <c r="Q9" s="139"/>
      <c r="R9" s="138"/>
      <c r="S9" s="113"/>
      <c r="T9" s="113"/>
      <c r="U9" s="113"/>
      <c r="V9" s="143"/>
      <c r="W9" s="138"/>
      <c r="X9" s="139"/>
      <c r="Y9" s="138"/>
      <c r="Z9" s="113"/>
      <c r="AA9" s="113"/>
      <c r="AB9" s="113"/>
      <c r="AC9" s="144"/>
      <c r="AD9" s="138"/>
      <c r="AE9" s="139"/>
      <c r="AF9" s="170"/>
      <c r="AG9" s="61"/>
      <c r="AH9" s="62"/>
      <c r="AI9" s="114"/>
      <c r="AJ9" s="23"/>
      <c r="AK9" s="45"/>
      <c r="AL9" s="24"/>
      <c r="AM9" s="45"/>
      <c r="AN9" s="24"/>
      <c r="AO9" s="25"/>
    </row>
    <row r="10" spans="1:41" ht="30">
      <c r="A10" s="135" t="s">
        <v>88</v>
      </c>
      <c r="B10" s="138" t="s">
        <v>91</v>
      </c>
      <c r="C10" s="139" t="s">
        <v>45</v>
      </c>
      <c r="D10" s="138" t="s">
        <v>45</v>
      </c>
      <c r="E10" s="113" t="s">
        <v>45</v>
      </c>
      <c r="F10" s="113" t="s">
        <v>44</v>
      </c>
      <c r="G10" s="113" t="s">
        <v>44</v>
      </c>
      <c r="H10" s="139" t="s">
        <v>44</v>
      </c>
      <c r="I10" s="141" t="s">
        <v>92</v>
      </c>
      <c r="J10" s="139" t="s">
        <v>45</v>
      </c>
      <c r="K10" s="138" t="s">
        <v>45</v>
      </c>
      <c r="L10" s="113" t="s">
        <v>45</v>
      </c>
      <c r="M10" s="113" t="s">
        <v>51</v>
      </c>
      <c r="N10" s="113" t="s">
        <v>51</v>
      </c>
      <c r="O10" s="139" t="s">
        <v>44</v>
      </c>
      <c r="P10" s="138" t="s">
        <v>96</v>
      </c>
      <c r="Q10" s="139" t="s">
        <v>105</v>
      </c>
      <c r="R10" s="138" t="s">
        <v>45</v>
      </c>
      <c r="S10" s="161" t="s">
        <v>46</v>
      </c>
      <c r="T10" s="113" t="s">
        <v>44</v>
      </c>
      <c r="U10" s="113" t="s">
        <v>44</v>
      </c>
      <c r="V10" s="143" t="s">
        <v>97</v>
      </c>
      <c r="W10" s="138" t="s">
        <v>98</v>
      </c>
      <c r="X10" s="139" t="s">
        <v>45</v>
      </c>
      <c r="Y10" s="138" t="s">
        <v>44</v>
      </c>
      <c r="Z10" s="123" t="s">
        <v>44</v>
      </c>
      <c r="AA10" s="113" t="s">
        <v>129</v>
      </c>
      <c r="AB10" s="199" t="s">
        <v>128</v>
      </c>
      <c r="AC10" s="144" t="s">
        <v>45</v>
      </c>
      <c r="AD10" s="138" t="s">
        <v>45</v>
      </c>
      <c r="AE10" s="139" t="s">
        <v>44</v>
      </c>
      <c r="AF10" s="170" t="s">
        <v>44</v>
      </c>
      <c r="AG10" s="61"/>
      <c r="AH10" s="62">
        <v>8</v>
      </c>
      <c r="AI10" s="114"/>
      <c r="AJ10" s="23">
        <f t="shared" ref="AJ10" si="4">COUNTIFS($B$3:$AF$3,"s",B10:AF10,"s*")+COUNTIFS($B$3:$AF$3,"s",B10:AF10,"r*")+COUNTIFS($B$3:$AF$3,"s",B10:AF10,"al*")+COUNTIFS($B$3:$AF$3,"s",B10:AF10,"sch*")</f>
        <v>1</v>
      </c>
      <c r="AK10" s="45">
        <f t="shared" ref="AK10" si="5">COUNTIF(B10:AF10,"A")</f>
        <v>11</v>
      </c>
      <c r="AL10" s="24">
        <f>COUNTIF(C10:AI10,"B")</f>
        <v>1</v>
      </c>
      <c r="AM10" s="45">
        <f t="shared" ref="AM10" si="6">COUNTIF(B10:AF10,"C")</f>
        <v>10</v>
      </c>
      <c r="AN10" s="24">
        <f t="shared" ref="AN10" si="7">COUNTIF(B10:AI10,"E")</f>
        <v>2</v>
      </c>
      <c r="AO10" s="25">
        <f t="shared" ref="AO10" si="8">COUNTIF(B10:AF10,"sh*")+COUNTIF(B10:AF10,"ro*")+COUNTIF(B10:AF10,"al*")+COUNTIF(B10:AF10,"sch*")</f>
        <v>6</v>
      </c>
    </row>
    <row r="11" spans="1:41" ht="28.5">
      <c r="A11" s="135" t="s">
        <v>75</v>
      </c>
      <c r="B11" s="138"/>
      <c r="C11" s="139"/>
      <c r="D11" s="138" t="s">
        <v>58</v>
      </c>
      <c r="E11" s="113"/>
      <c r="F11" s="113"/>
      <c r="G11" s="113"/>
      <c r="H11" s="139"/>
      <c r="I11" s="141"/>
      <c r="J11" s="139" t="s">
        <v>143</v>
      </c>
      <c r="K11" s="138" t="s">
        <v>142</v>
      </c>
      <c r="L11" s="113"/>
      <c r="M11" s="113" t="s">
        <v>147</v>
      </c>
      <c r="N11" s="113"/>
      <c r="O11" s="139"/>
      <c r="P11" s="138"/>
      <c r="Q11" s="139"/>
      <c r="R11" s="138" t="s">
        <v>147</v>
      </c>
      <c r="S11" s="113" t="s">
        <v>165</v>
      </c>
      <c r="T11" s="113"/>
      <c r="U11" s="113"/>
      <c r="V11" s="143"/>
      <c r="W11" s="138"/>
      <c r="X11" s="139"/>
      <c r="Y11" s="138"/>
      <c r="Z11" s="113"/>
      <c r="AA11" s="113"/>
      <c r="AB11" s="113"/>
      <c r="AC11" s="144"/>
      <c r="AD11" s="138"/>
      <c r="AE11" s="139"/>
      <c r="AF11" s="170"/>
      <c r="AG11" s="61"/>
      <c r="AH11" s="62"/>
      <c r="AI11" s="114"/>
      <c r="AJ11" s="23"/>
      <c r="AK11" s="45"/>
      <c r="AL11" s="24"/>
      <c r="AM11" s="45"/>
      <c r="AN11" s="24"/>
      <c r="AO11" s="25"/>
    </row>
    <row r="12" spans="1:41" ht="28.5">
      <c r="A12" s="135" t="s">
        <v>84</v>
      </c>
      <c r="B12" s="138" t="s">
        <v>46</v>
      </c>
      <c r="C12" s="139" t="s">
        <v>46</v>
      </c>
      <c r="D12" s="138" t="s">
        <v>45</v>
      </c>
      <c r="E12" s="113" t="s">
        <v>46</v>
      </c>
      <c r="F12" s="113" t="s">
        <v>46</v>
      </c>
      <c r="G12" s="113" t="s">
        <v>46</v>
      </c>
      <c r="H12" s="139" t="s">
        <v>93</v>
      </c>
      <c r="I12" s="141" t="s">
        <v>116</v>
      </c>
      <c r="J12" s="139" t="s">
        <v>46</v>
      </c>
      <c r="K12" s="138" t="s">
        <v>45</v>
      </c>
      <c r="L12" s="113" t="s">
        <v>44</v>
      </c>
      <c r="M12" s="113" t="s">
        <v>44</v>
      </c>
      <c r="N12" s="113" t="s">
        <v>94</v>
      </c>
      <c r="O12" s="139" t="s">
        <v>45</v>
      </c>
      <c r="P12" s="138" t="s">
        <v>45</v>
      </c>
      <c r="Q12" s="139" t="s">
        <v>46</v>
      </c>
      <c r="R12" s="138" t="s">
        <v>44</v>
      </c>
      <c r="S12" s="113" t="s">
        <v>44</v>
      </c>
      <c r="T12" s="113" t="s">
        <v>95</v>
      </c>
      <c r="U12" s="113" t="s">
        <v>51</v>
      </c>
      <c r="V12" s="143" t="s">
        <v>44</v>
      </c>
      <c r="W12" s="138" t="s">
        <v>44</v>
      </c>
      <c r="X12" s="139" t="s">
        <v>44</v>
      </c>
      <c r="Y12" s="138" t="s">
        <v>44</v>
      </c>
      <c r="Z12" s="113" t="s">
        <v>97</v>
      </c>
      <c r="AA12" s="113" t="s">
        <v>46</v>
      </c>
      <c r="AB12" s="113" t="s">
        <v>44</v>
      </c>
      <c r="AC12" s="139" t="s">
        <v>44</v>
      </c>
      <c r="AD12" s="140" t="s">
        <v>126</v>
      </c>
      <c r="AE12" s="139" t="s">
        <v>98</v>
      </c>
      <c r="AF12" s="170" t="s">
        <v>45</v>
      </c>
      <c r="AG12" s="61"/>
      <c r="AH12" s="62">
        <v>6</v>
      </c>
      <c r="AI12" s="114"/>
      <c r="AJ12" s="23">
        <f t="shared" ref="AJ12:AJ14" si="9">COUNTIFS($B$3:$AF$3,"s",B12:AF12,"s*")+COUNTIFS($B$3:$AF$3,"s",B12:AF12,"r*")+COUNTIFS($B$3:$AF$3,"s",B12:AF12,"al*")+COUNTIFS($B$3:$AF$3,"s",B12:AF12,"sch*")</f>
        <v>2</v>
      </c>
      <c r="AK12" s="45">
        <f t="shared" ref="AK12:AK14" si="10">COUNTIF(B12:AF12,"A")</f>
        <v>10</v>
      </c>
      <c r="AL12" s="24">
        <f>COUNTIF(C12:AI12,"B")</f>
        <v>7</v>
      </c>
      <c r="AM12" s="45">
        <f t="shared" ref="AM12:AM14" si="11">COUNTIF(B12:AF12,"C")</f>
        <v>5</v>
      </c>
      <c r="AN12" s="24">
        <f t="shared" ref="AN12:AN14" si="12">COUNTIF(B12:AI12,"E")</f>
        <v>1</v>
      </c>
      <c r="AO12" s="25">
        <f t="shared" ref="AO12:AO14" si="13">COUNTIF(B12:AF12,"sh*")+COUNTIF(B12:AF12,"ro*")+COUNTIF(B12:AF12,"al*")+COUNTIF(B12:AF12,"sch*")</f>
        <v>6</v>
      </c>
    </row>
    <row r="13" spans="1:41" ht="28.5">
      <c r="A13" s="135" t="s">
        <v>104</v>
      </c>
      <c r="B13" s="138" t="s">
        <v>127</v>
      </c>
      <c r="C13" s="139"/>
      <c r="D13" s="138"/>
      <c r="E13" s="113" t="s">
        <v>57</v>
      </c>
      <c r="F13" s="113"/>
      <c r="G13" s="113"/>
      <c r="H13" s="139"/>
      <c r="I13" s="141"/>
      <c r="J13" s="139" t="s">
        <v>138</v>
      </c>
      <c r="K13" s="138" t="s">
        <v>142</v>
      </c>
      <c r="L13" s="113"/>
      <c r="M13" s="113" t="s">
        <v>146</v>
      </c>
      <c r="N13" s="113"/>
      <c r="O13" s="139" t="s">
        <v>147</v>
      </c>
      <c r="P13" s="138" t="s">
        <v>147</v>
      </c>
      <c r="Q13" s="139"/>
      <c r="R13" s="138"/>
      <c r="S13" s="113"/>
      <c r="T13" s="113"/>
      <c r="U13" s="113"/>
      <c r="V13" s="143"/>
      <c r="W13" s="138"/>
      <c r="X13" s="139"/>
      <c r="Y13" s="138"/>
      <c r="Z13" s="113"/>
      <c r="AA13" s="113"/>
      <c r="AB13" s="113"/>
      <c r="AC13" s="144"/>
      <c r="AD13" s="138"/>
      <c r="AE13" s="139"/>
      <c r="AF13" s="170"/>
      <c r="AG13" s="61"/>
      <c r="AH13" s="62"/>
      <c r="AI13" s="114"/>
      <c r="AJ13" s="23"/>
      <c r="AK13" s="45"/>
      <c r="AL13" s="24"/>
      <c r="AM13" s="45"/>
      <c r="AN13" s="24"/>
      <c r="AO13" s="25"/>
    </row>
    <row r="14" spans="1:41" ht="28.5">
      <c r="A14" s="135"/>
      <c r="B14" s="138"/>
      <c r="C14" s="139"/>
      <c r="D14" s="138"/>
      <c r="E14" s="113"/>
      <c r="F14" s="113"/>
      <c r="G14" s="113"/>
      <c r="H14" s="139"/>
      <c r="I14" s="141"/>
      <c r="J14" s="139"/>
      <c r="K14" s="138"/>
      <c r="L14" s="113"/>
      <c r="M14" s="113"/>
      <c r="N14" s="113"/>
      <c r="O14" s="139"/>
      <c r="P14" s="138"/>
      <c r="Q14" s="139"/>
      <c r="R14" s="138"/>
      <c r="S14" s="113"/>
      <c r="T14" s="113"/>
      <c r="U14" s="113"/>
      <c r="V14" s="143"/>
      <c r="W14" s="138"/>
      <c r="X14" s="139"/>
      <c r="Y14" s="138"/>
      <c r="Z14" s="113"/>
      <c r="AA14" s="113"/>
      <c r="AB14" s="113"/>
      <c r="AC14" s="144"/>
      <c r="AD14" s="138"/>
      <c r="AE14" s="139"/>
      <c r="AF14" s="170"/>
      <c r="AG14" s="61"/>
      <c r="AH14" s="62"/>
      <c r="AI14" s="114"/>
      <c r="AJ14" s="23">
        <f t="shared" si="9"/>
        <v>0</v>
      </c>
      <c r="AK14" s="45">
        <f t="shared" si="10"/>
        <v>0</v>
      </c>
      <c r="AL14" s="24">
        <f t="shared" ref="AL14" si="14">COUNTIF(C14:AI14,"SPM")</f>
        <v>0</v>
      </c>
      <c r="AM14" s="45">
        <f t="shared" si="11"/>
        <v>0</v>
      </c>
      <c r="AN14" s="24">
        <f t="shared" si="12"/>
        <v>0</v>
      </c>
      <c r="AO14" s="25">
        <f t="shared" si="13"/>
        <v>0</v>
      </c>
    </row>
    <row r="15" spans="1:41" ht="28.5">
      <c r="A15" s="135"/>
      <c r="B15" s="138"/>
      <c r="C15" s="139"/>
      <c r="D15" s="138"/>
      <c r="E15" s="113"/>
      <c r="F15" s="113"/>
      <c r="G15" s="113"/>
      <c r="H15" s="139"/>
      <c r="I15" s="141"/>
      <c r="J15" s="139"/>
      <c r="K15" s="138"/>
      <c r="L15" s="113"/>
      <c r="M15" s="113"/>
      <c r="N15" s="113"/>
      <c r="O15" s="139"/>
      <c r="P15" s="138"/>
      <c r="Q15" s="139"/>
      <c r="R15" s="138"/>
      <c r="S15" s="113"/>
      <c r="T15" s="113"/>
      <c r="U15" s="113"/>
      <c r="V15" s="143"/>
      <c r="W15" s="138"/>
      <c r="X15" s="139"/>
      <c r="Y15" s="138"/>
      <c r="Z15" s="113"/>
      <c r="AA15" s="113"/>
      <c r="AB15" s="113"/>
      <c r="AC15" s="144"/>
      <c r="AD15" s="138"/>
      <c r="AE15" s="139"/>
      <c r="AF15" s="170"/>
      <c r="AG15" s="61"/>
      <c r="AH15" s="62"/>
      <c r="AI15" s="114"/>
      <c r="AJ15" s="23"/>
      <c r="AK15" s="133"/>
      <c r="AL15" s="133"/>
      <c r="AM15" s="133"/>
      <c r="AN15" s="133"/>
      <c r="AO15" s="133"/>
    </row>
    <row r="16" spans="1:41" ht="28.5">
      <c r="A16" s="136" t="s">
        <v>89</v>
      </c>
      <c r="B16" s="138" t="s">
        <v>44</v>
      </c>
      <c r="C16" s="139" t="s">
        <v>44</v>
      </c>
      <c r="D16" s="138" t="s">
        <v>44</v>
      </c>
      <c r="E16" s="113" t="s">
        <v>45</v>
      </c>
      <c r="F16" s="113" t="s">
        <v>44</v>
      </c>
      <c r="G16" s="113" t="s">
        <v>86</v>
      </c>
      <c r="H16" s="139" t="s">
        <v>45</v>
      </c>
      <c r="I16" s="138" t="s">
        <v>45</v>
      </c>
      <c r="J16" s="139" t="s">
        <v>46</v>
      </c>
      <c r="K16" s="138" t="s">
        <v>46</v>
      </c>
      <c r="L16" s="113" t="s">
        <v>93</v>
      </c>
      <c r="M16" s="113" t="s">
        <v>46</v>
      </c>
      <c r="N16" s="113" t="s">
        <v>44</v>
      </c>
      <c r="O16" s="139" t="s">
        <v>92</v>
      </c>
      <c r="P16" s="138" t="s">
        <v>46</v>
      </c>
      <c r="Q16" s="139" t="s">
        <v>45</v>
      </c>
      <c r="R16" s="138" t="s">
        <v>45</v>
      </c>
      <c r="S16" s="113" t="s">
        <v>94</v>
      </c>
      <c r="T16" s="113" t="s">
        <v>51</v>
      </c>
      <c r="U16" s="113" t="s">
        <v>44</v>
      </c>
      <c r="V16" s="139" t="s">
        <v>46</v>
      </c>
      <c r="W16" s="138" t="s">
        <v>95</v>
      </c>
      <c r="X16" s="139" t="s">
        <v>134</v>
      </c>
      <c r="Y16" s="162" t="s">
        <v>133</v>
      </c>
      <c r="Z16" s="113" t="s">
        <v>45</v>
      </c>
      <c r="AA16" s="113" t="s">
        <v>46</v>
      </c>
      <c r="AB16" s="113" t="s">
        <v>98</v>
      </c>
      <c r="AC16" s="144" t="s">
        <v>46</v>
      </c>
      <c r="AD16" s="138" t="s">
        <v>44</v>
      </c>
      <c r="AE16" s="139" t="s">
        <v>44</v>
      </c>
      <c r="AF16" s="170" t="s">
        <v>44</v>
      </c>
      <c r="AG16" s="61"/>
      <c r="AH16" s="62">
        <v>5.5</v>
      </c>
      <c r="AI16" s="121"/>
      <c r="AJ16" s="102">
        <f>COUNTIFS($B$3:$AF$3,"s",B16:AF16,"s*")+COUNTIFS($B$3:$AF$3,"s",B16:AF16,"r*")+COUNTIFS($B$3:$AF$3,"s",B16:AF16,"al*")+COUNTIFS($B$3:$AF$3,"s",B16:AF16,"sch*")</f>
        <v>3</v>
      </c>
      <c r="AK16" s="37">
        <f>COUNTIF(B16:AF16,"A")</f>
        <v>9</v>
      </c>
      <c r="AL16" s="37">
        <f>COUNTIF(C16:AI16,"B")</f>
        <v>7</v>
      </c>
      <c r="AM16" s="37">
        <f>COUNTIF(B16:AF16,"C")</f>
        <v>7</v>
      </c>
      <c r="AN16" s="37">
        <f>COUNTIF(B16:AI16,"E")</f>
        <v>1</v>
      </c>
      <c r="AO16" s="101">
        <f>COUNTIF(B16:AF16,"sh*")+COUNTIF(B16:AF16,"ro*")+COUNTIF(B16:AF16,"al*")+COUNTIF(B16:AF16,"sch*")</f>
        <v>7</v>
      </c>
    </row>
    <row r="17" spans="1:44" ht="57">
      <c r="A17" s="135" t="s">
        <v>24</v>
      </c>
      <c r="B17" s="138"/>
      <c r="C17" s="139"/>
      <c r="D17" s="138" t="s">
        <v>57</v>
      </c>
      <c r="E17" s="113"/>
      <c r="F17" s="120" t="s">
        <v>57</v>
      </c>
      <c r="G17" s="120"/>
      <c r="H17" s="139" t="s">
        <v>137</v>
      </c>
      <c r="I17" s="138"/>
      <c r="J17" s="139"/>
      <c r="K17" s="146" t="s">
        <v>144</v>
      </c>
      <c r="L17" s="113"/>
      <c r="M17" s="113"/>
      <c r="N17" s="113" t="s">
        <v>146</v>
      </c>
      <c r="O17" s="139"/>
      <c r="P17" s="138"/>
      <c r="Q17" s="139" t="s">
        <v>147</v>
      </c>
      <c r="R17" s="138"/>
      <c r="S17" s="113"/>
      <c r="T17" s="113" t="s">
        <v>152</v>
      </c>
      <c r="U17" s="113"/>
      <c r="V17" s="139"/>
      <c r="W17" s="138"/>
      <c r="X17" s="139"/>
      <c r="Y17" s="138"/>
      <c r="Z17" s="113"/>
      <c r="AA17" s="113"/>
      <c r="AB17" s="113"/>
      <c r="AC17" s="139"/>
      <c r="AD17" s="138"/>
      <c r="AE17" s="139"/>
      <c r="AF17" s="170"/>
      <c r="AG17" s="61"/>
      <c r="AH17" s="62"/>
      <c r="AI17" s="119"/>
      <c r="AJ17" s="28"/>
      <c r="AK17" s="29"/>
      <c r="AL17" s="29"/>
      <c r="AM17" s="29"/>
      <c r="AN17" s="30"/>
      <c r="AO17" s="31"/>
    </row>
    <row r="18" spans="1:44" ht="28.5">
      <c r="A18" s="135" t="s">
        <v>120</v>
      </c>
      <c r="B18" s="138" t="s">
        <v>45</v>
      </c>
      <c r="C18" s="139" t="s">
        <v>45</v>
      </c>
      <c r="D18" s="138" t="s">
        <v>85</v>
      </c>
      <c r="E18" s="113" t="s">
        <v>44</v>
      </c>
      <c r="F18" s="113" t="s">
        <v>51</v>
      </c>
      <c r="G18" s="113" t="s">
        <v>51</v>
      </c>
      <c r="H18" s="139" t="s">
        <v>46</v>
      </c>
      <c r="I18" s="138" t="s">
        <v>44</v>
      </c>
      <c r="J18" s="139" t="s">
        <v>44</v>
      </c>
      <c r="K18" s="138" t="s">
        <v>44</v>
      </c>
      <c r="L18" s="113" t="s">
        <v>91</v>
      </c>
      <c r="M18" s="113" t="s">
        <v>116</v>
      </c>
      <c r="N18" s="113" t="s">
        <v>46</v>
      </c>
      <c r="O18" s="139" t="s">
        <v>44</v>
      </c>
      <c r="P18" s="138" t="s">
        <v>44</v>
      </c>
      <c r="Q18" s="139" t="s">
        <v>44</v>
      </c>
      <c r="R18" s="138" t="s">
        <v>94</v>
      </c>
      <c r="S18" s="113" t="s">
        <v>45</v>
      </c>
      <c r="T18" s="113" t="s">
        <v>44</v>
      </c>
      <c r="U18" s="113" t="s">
        <v>105</v>
      </c>
      <c r="V18" s="139" t="s">
        <v>45</v>
      </c>
      <c r="W18" s="138" t="s">
        <v>45</v>
      </c>
      <c r="X18" s="139" t="s">
        <v>46</v>
      </c>
      <c r="Y18" s="138" t="s">
        <v>46</v>
      </c>
      <c r="Z18" s="113" t="s">
        <v>44</v>
      </c>
      <c r="AA18" s="113" t="s">
        <v>97</v>
      </c>
      <c r="AB18" s="113" t="s">
        <v>46</v>
      </c>
      <c r="AC18" s="144" t="s">
        <v>45</v>
      </c>
      <c r="AD18" s="138" t="s">
        <v>45</v>
      </c>
      <c r="AE18" s="139" t="s">
        <v>45</v>
      </c>
      <c r="AF18" s="195" t="s">
        <v>106</v>
      </c>
      <c r="AG18" s="61"/>
      <c r="AH18" s="62">
        <v>3</v>
      </c>
      <c r="AI18" s="121"/>
      <c r="AJ18" s="23">
        <f>COUNTIFS($B$3:$AF$3,"s",B18:AF18,"s*")+COUNTIFS($B$3:$AF$3,"s",B18:AF18,"r*")+COUNTIFS($B$3:$AF$3,"s",B18:AF18,"al*")+COUNTIFS($B$3:$AF$3,"s",B18:AF18,"sch*")</f>
        <v>1</v>
      </c>
      <c r="AK18" s="24">
        <f t="shared" ref="AK18" si="15">COUNTIF(B18:AF18,"A")</f>
        <v>9</v>
      </c>
      <c r="AL18" s="24">
        <f>COUNTIF(C18:AI18,"B")</f>
        <v>5</v>
      </c>
      <c r="AM18" s="24">
        <f t="shared" ref="AM18" si="16">COUNTIF(B18:AF18,"C")</f>
        <v>8</v>
      </c>
      <c r="AN18" s="24">
        <f>COUNTIF(B18:AI18,"E")</f>
        <v>2</v>
      </c>
      <c r="AO18" s="25">
        <f t="shared" ref="AO18" si="17">COUNTIF(B18:AF18,"sh*")+COUNTIF(B18:AF18,"ro*")+COUNTIF(B18:AF18,"al*")+COUNTIF(B18:AF18,"sch*")</f>
        <v>7</v>
      </c>
    </row>
    <row r="19" spans="1:44" ht="28.5">
      <c r="A19" s="135" t="s">
        <v>24</v>
      </c>
      <c r="B19" s="138"/>
      <c r="C19" s="139"/>
      <c r="D19" s="138"/>
      <c r="E19" s="113"/>
      <c r="F19" s="113" t="s">
        <v>58</v>
      </c>
      <c r="G19" s="120"/>
      <c r="H19" s="139"/>
      <c r="I19" s="141"/>
      <c r="J19" s="139"/>
      <c r="K19" s="138" t="s">
        <v>57</v>
      </c>
      <c r="L19" s="113"/>
      <c r="M19" s="113"/>
      <c r="N19" s="113"/>
      <c r="O19" s="139"/>
      <c r="P19" s="138"/>
      <c r="Q19" s="139" t="s">
        <v>146</v>
      </c>
      <c r="R19" s="138"/>
      <c r="S19" s="113"/>
      <c r="T19" s="113"/>
      <c r="U19" s="113"/>
      <c r="V19" s="139"/>
      <c r="W19" s="138"/>
      <c r="X19" s="139"/>
      <c r="Y19" s="138"/>
      <c r="Z19" s="113"/>
      <c r="AA19" s="113"/>
      <c r="AB19" s="113"/>
      <c r="AC19" s="139"/>
      <c r="AD19" s="138"/>
      <c r="AE19" s="139"/>
      <c r="AF19" s="170"/>
      <c r="AG19" s="61"/>
      <c r="AH19" s="62"/>
      <c r="AI19" s="119"/>
      <c r="AJ19" s="28"/>
      <c r="AK19" s="29"/>
      <c r="AL19" s="29"/>
      <c r="AM19" s="29"/>
      <c r="AN19" s="30"/>
      <c r="AO19" s="31"/>
    </row>
    <row r="20" spans="1:44" ht="28.5">
      <c r="A20" s="135"/>
      <c r="B20" s="138"/>
      <c r="C20" s="139"/>
      <c r="D20" s="138"/>
      <c r="E20" s="113"/>
      <c r="F20" s="113"/>
      <c r="G20" s="120"/>
      <c r="H20" s="139"/>
      <c r="I20" s="141"/>
      <c r="J20" s="139"/>
      <c r="K20" s="138"/>
      <c r="L20" s="113"/>
      <c r="M20" s="113"/>
      <c r="N20" s="113"/>
      <c r="O20" s="139"/>
      <c r="P20" s="138"/>
      <c r="Q20" s="139"/>
      <c r="R20" s="138"/>
      <c r="S20" s="113"/>
      <c r="T20" s="113"/>
      <c r="U20" s="113"/>
      <c r="V20" s="139"/>
      <c r="W20" s="138"/>
      <c r="X20" s="139"/>
      <c r="Y20" s="138"/>
      <c r="Z20" s="113"/>
      <c r="AA20" s="113"/>
      <c r="AB20" s="113"/>
      <c r="AC20" s="139"/>
      <c r="AD20" s="138"/>
      <c r="AE20" s="139"/>
      <c r="AF20" s="170"/>
      <c r="AG20" s="61"/>
      <c r="AH20" s="62"/>
      <c r="AI20" s="119"/>
      <c r="AJ20" s="64"/>
      <c r="AK20" s="65"/>
      <c r="AL20" s="65"/>
      <c r="AM20" s="65"/>
      <c r="AN20" s="66"/>
      <c r="AO20" s="132"/>
    </row>
    <row r="21" spans="1:44" ht="28.5">
      <c r="A21" s="135"/>
      <c r="B21" s="138"/>
      <c r="C21" s="139"/>
      <c r="D21" s="138"/>
      <c r="E21" s="113"/>
      <c r="F21" s="113"/>
      <c r="G21" s="120"/>
      <c r="H21" s="139"/>
      <c r="I21" s="141"/>
      <c r="J21" s="139"/>
      <c r="K21" s="138"/>
      <c r="L21" s="113"/>
      <c r="M21" s="113"/>
      <c r="N21" s="113"/>
      <c r="O21" s="139"/>
      <c r="P21" s="138"/>
      <c r="Q21" s="139"/>
      <c r="R21" s="138"/>
      <c r="S21" s="113"/>
      <c r="T21" s="113"/>
      <c r="U21" s="113"/>
      <c r="V21" s="139"/>
      <c r="W21" s="138"/>
      <c r="X21" s="139"/>
      <c r="Y21" s="138"/>
      <c r="Z21" s="113"/>
      <c r="AA21" s="113"/>
      <c r="AB21" s="113"/>
      <c r="AC21" s="139"/>
      <c r="AD21" s="138"/>
      <c r="AE21" s="139"/>
      <c r="AF21" s="170"/>
      <c r="AG21" s="61"/>
      <c r="AH21" s="62"/>
      <c r="AI21" s="119"/>
      <c r="AJ21" s="64"/>
      <c r="AK21" s="65"/>
      <c r="AL21" s="65"/>
      <c r="AM21" s="65"/>
      <c r="AN21" s="66"/>
      <c r="AO21" s="132"/>
    </row>
    <row r="22" spans="1:44" ht="85.5">
      <c r="A22" s="137" t="s">
        <v>90</v>
      </c>
      <c r="B22" s="146" t="s">
        <v>44</v>
      </c>
      <c r="C22" s="143" t="s">
        <v>45</v>
      </c>
      <c r="D22" s="146" t="s">
        <v>85</v>
      </c>
      <c r="E22" s="116" t="s">
        <v>45</v>
      </c>
      <c r="F22" s="116" t="s">
        <v>51</v>
      </c>
      <c r="G22" s="113" t="s">
        <v>44</v>
      </c>
      <c r="H22" s="139" t="s">
        <v>44</v>
      </c>
      <c r="I22" s="146" t="s">
        <v>50</v>
      </c>
      <c r="J22" s="139" t="s">
        <v>130</v>
      </c>
      <c r="K22" s="146" t="s">
        <v>91</v>
      </c>
      <c r="L22" s="179" t="s">
        <v>123</v>
      </c>
      <c r="M22" s="180" t="s">
        <v>123</v>
      </c>
      <c r="N22" s="116" t="s">
        <v>44</v>
      </c>
      <c r="O22" s="139" t="s">
        <v>44</v>
      </c>
      <c r="P22" s="146" t="s">
        <v>92</v>
      </c>
      <c r="Q22" s="194" t="s">
        <v>125</v>
      </c>
      <c r="R22" s="177" t="s">
        <v>125</v>
      </c>
      <c r="S22" s="178" t="s">
        <v>125</v>
      </c>
      <c r="T22" s="177" t="s">
        <v>124</v>
      </c>
      <c r="U22" s="178" t="s">
        <v>124</v>
      </c>
      <c r="V22" s="177" t="s">
        <v>124</v>
      </c>
      <c r="W22" s="178" t="s">
        <v>124</v>
      </c>
      <c r="X22" s="177" t="s">
        <v>124</v>
      </c>
      <c r="Y22" s="146" t="s">
        <v>94</v>
      </c>
      <c r="Z22" s="116" t="s">
        <v>50</v>
      </c>
      <c r="AA22" s="116" t="s">
        <v>95</v>
      </c>
      <c r="AB22" s="116" t="s">
        <v>50</v>
      </c>
      <c r="AC22" s="143" t="s">
        <v>44</v>
      </c>
      <c r="AD22" s="175" t="s">
        <v>97</v>
      </c>
      <c r="AE22" s="139" t="s">
        <v>98</v>
      </c>
      <c r="AF22" s="171" t="s">
        <v>45</v>
      </c>
      <c r="AG22" s="61"/>
      <c r="AH22" s="62">
        <v>9.5</v>
      </c>
      <c r="AI22" s="113"/>
      <c r="AJ22" s="23">
        <f>COUNTIFS($B$3:$AF$3,"s",B22:AF22,"s*")+COUNTIFS($B$3:$AF$3,"s",B22:AF22,"r*")+COUNTIFS($B$3:$AF$3,"s",B22:AF22,"al*")+COUNTIFS($B$3:$AF$3,"s",B22:AF22,"sch*")</f>
        <v>2</v>
      </c>
      <c r="AK22" s="45">
        <f>COUNTIF(B22:AF22,"A")</f>
        <v>6</v>
      </c>
      <c r="AL22" s="24">
        <f>COUNTIF(C22:AI22,"SPM")</f>
        <v>0</v>
      </c>
      <c r="AM22" s="45">
        <f>COUNTIF(B22:AF22,"C")</f>
        <v>4</v>
      </c>
      <c r="AN22" s="24">
        <f>COUNTIF(B22:AI22,"E")</f>
        <v>1</v>
      </c>
      <c r="AO22" s="25">
        <f>COUNTIF(B22:AF22,"sh*")+COUNTIF(B22:AF22,"ro*")+COUNTIF(B22:AF22,"al*")+COUNTIF(B22:AF22,"sch*")</f>
        <v>7</v>
      </c>
    </row>
    <row r="23" spans="1:44" ht="28.5">
      <c r="A23" s="137" t="s">
        <v>7</v>
      </c>
      <c r="B23" s="138" t="s">
        <v>57</v>
      </c>
      <c r="C23" s="139" t="s">
        <v>58</v>
      </c>
      <c r="D23" s="138"/>
      <c r="E23" s="113" t="s">
        <v>58</v>
      </c>
      <c r="F23" s="120"/>
      <c r="G23" s="120" t="s">
        <v>155</v>
      </c>
      <c r="H23" s="139"/>
      <c r="I23" s="141" t="s">
        <v>154</v>
      </c>
      <c r="J23" s="139" t="s">
        <v>143</v>
      </c>
      <c r="K23" s="138"/>
      <c r="L23" s="113"/>
      <c r="M23" s="113" t="s">
        <v>155</v>
      </c>
      <c r="N23" s="113" t="s">
        <v>146</v>
      </c>
      <c r="O23" s="139"/>
      <c r="P23" s="138"/>
      <c r="Q23" s="139"/>
      <c r="R23" s="138"/>
      <c r="S23" s="113"/>
      <c r="T23" s="113"/>
      <c r="U23" s="113"/>
      <c r="V23" s="139"/>
      <c r="W23" s="138"/>
      <c r="X23" s="139"/>
      <c r="Y23" s="138"/>
      <c r="Z23" s="113"/>
      <c r="AA23" s="113"/>
      <c r="AB23" s="113"/>
      <c r="AC23" s="144"/>
      <c r="AD23" s="138"/>
      <c r="AE23" s="139"/>
      <c r="AF23" s="170"/>
      <c r="AG23" s="61"/>
      <c r="AH23" s="62"/>
      <c r="AI23" s="114"/>
      <c r="AJ23" s="46"/>
      <c r="AK23" s="47"/>
      <c r="AL23" s="47"/>
      <c r="AM23" s="47"/>
      <c r="AN23" s="48"/>
      <c r="AO23" s="49"/>
    </row>
    <row r="24" spans="1:44" ht="28.5">
      <c r="A24" s="135" t="s">
        <v>77</v>
      </c>
      <c r="B24" s="138"/>
      <c r="C24" s="139"/>
      <c r="D24" s="138"/>
      <c r="E24" s="113"/>
      <c r="F24" s="117"/>
      <c r="G24" s="113"/>
      <c r="H24" s="139"/>
      <c r="I24" s="142"/>
      <c r="J24" s="156"/>
      <c r="K24" s="138"/>
      <c r="L24" s="113"/>
      <c r="M24" s="113"/>
      <c r="N24" s="113"/>
      <c r="O24" s="139"/>
      <c r="P24" s="138"/>
      <c r="Q24" s="139"/>
      <c r="R24" s="138"/>
      <c r="S24" s="113"/>
      <c r="T24" s="117"/>
      <c r="U24" s="113"/>
      <c r="V24" s="139"/>
      <c r="W24" s="138"/>
      <c r="X24" s="139"/>
      <c r="Y24" s="138"/>
      <c r="Z24" s="113"/>
      <c r="AA24" s="113"/>
      <c r="AB24" s="113"/>
      <c r="AC24" s="139"/>
      <c r="AD24" s="138"/>
      <c r="AE24" s="139"/>
      <c r="AF24" s="170"/>
      <c r="AG24" s="61"/>
      <c r="AH24" s="62"/>
      <c r="AI24" s="113"/>
      <c r="AJ24" s="23">
        <f>COUNTIFS($B$3:$AF$3,"s",B24:AF24,"s*")+COUNTIFS($B$3:$AF$3,"s",B24:AF24,"r*")+COUNTIFS($B$3:$AF$3,"s",B24:AF24,"al*")+COUNTIFS($B$3:$AF$3,"s",B24:AF24,"sch*")</f>
        <v>0</v>
      </c>
      <c r="AK24" s="45">
        <f>COUNTIF(B24:AF24,"A")</f>
        <v>0</v>
      </c>
      <c r="AL24" s="24">
        <f>COUNTIF(C24:AI24,"SPM")</f>
        <v>0</v>
      </c>
      <c r="AM24" s="45">
        <f>COUNTIF(B24:AF24,"C")</f>
        <v>0</v>
      </c>
      <c r="AN24" s="24">
        <f>COUNTIF(B24:AI24,"E")</f>
        <v>0</v>
      </c>
      <c r="AO24" s="25">
        <f>COUNTIF(B24:AF24,"sh*")+COUNTIF(B24:AF24,"ro*")+COUNTIF(B24:AF24,"al*")+COUNTIF(B24:AF24,"sch*")</f>
        <v>0</v>
      </c>
      <c r="AP24" s="55"/>
      <c r="AQ24" s="55"/>
      <c r="AR24" s="55"/>
    </row>
    <row r="25" spans="1:44" ht="28.5">
      <c r="A25" s="137" t="s">
        <v>8</v>
      </c>
      <c r="B25" s="138"/>
      <c r="C25" s="139"/>
      <c r="D25" s="138"/>
      <c r="E25" s="113"/>
      <c r="F25" s="113"/>
      <c r="G25" s="113"/>
      <c r="H25" s="139"/>
      <c r="I25" s="141"/>
      <c r="J25" s="139"/>
      <c r="K25" s="138"/>
      <c r="L25" s="113"/>
      <c r="M25" s="113"/>
      <c r="N25" s="113"/>
      <c r="O25" s="139"/>
      <c r="P25" s="138"/>
      <c r="Q25" s="139"/>
      <c r="R25" s="138"/>
      <c r="S25" s="113"/>
      <c r="T25" s="113"/>
      <c r="U25" s="113"/>
      <c r="V25" s="139"/>
      <c r="W25" s="138"/>
      <c r="X25" s="139"/>
      <c r="Y25" s="138"/>
      <c r="Z25" s="113"/>
      <c r="AA25" s="113"/>
      <c r="AB25" s="113"/>
      <c r="AC25" s="139"/>
      <c r="AD25" s="138"/>
      <c r="AE25" s="139"/>
      <c r="AF25" s="170"/>
      <c r="AG25" s="61"/>
      <c r="AH25" s="62"/>
      <c r="AI25" s="113"/>
      <c r="AJ25" s="46"/>
      <c r="AK25" s="47"/>
      <c r="AL25" s="47"/>
      <c r="AM25" s="47"/>
      <c r="AN25" s="48"/>
      <c r="AO25" s="49"/>
      <c r="AP25" s="55"/>
      <c r="AQ25" s="55"/>
      <c r="AR25" s="55"/>
    </row>
    <row r="26" spans="1:44" ht="28.5">
      <c r="A26" s="155"/>
      <c r="B26" s="146"/>
      <c r="C26" s="143"/>
      <c r="D26" s="146"/>
      <c r="E26" s="116"/>
      <c r="F26" s="116"/>
      <c r="G26" s="116"/>
      <c r="H26" s="143"/>
      <c r="I26" s="146"/>
      <c r="J26" s="143"/>
      <c r="K26" s="157"/>
      <c r="L26" s="116"/>
      <c r="M26" s="116"/>
      <c r="N26" s="116"/>
      <c r="O26" s="143"/>
      <c r="P26" s="146"/>
      <c r="Q26" s="143"/>
      <c r="R26" s="146"/>
      <c r="S26" s="116"/>
      <c r="T26" s="116"/>
      <c r="U26" s="113"/>
      <c r="V26" s="143"/>
      <c r="W26" s="146"/>
      <c r="X26" s="143"/>
      <c r="Y26" s="146"/>
      <c r="Z26" s="116"/>
      <c r="AA26" s="113"/>
      <c r="AB26" s="116"/>
      <c r="AC26" s="143"/>
      <c r="AD26" s="146"/>
      <c r="AE26" s="143"/>
      <c r="AF26" s="170"/>
      <c r="AG26" s="61"/>
      <c r="AH26" s="126"/>
      <c r="AI26" s="113"/>
      <c r="AJ26" s="23"/>
      <c r="AK26" s="45"/>
      <c r="AL26" s="24"/>
      <c r="AM26" s="45"/>
      <c r="AN26" s="24"/>
      <c r="AO26" s="25"/>
      <c r="AP26" s="55"/>
      <c r="AQ26" s="55"/>
      <c r="AR26" s="55"/>
    </row>
    <row r="27" spans="1:44" ht="28.5">
      <c r="A27" s="137"/>
      <c r="B27" s="138"/>
      <c r="C27" s="139"/>
      <c r="D27" s="138"/>
      <c r="E27" s="113"/>
      <c r="F27" s="113"/>
      <c r="G27" s="113"/>
      <c r="H27" s="139"/>
      <c r="I27" s="141"/>
      <c r="J27" s="139"/>
      <c r="K27" s="138"/>
      <c r="L27" s="113"/>
      <c r="M27" s="113"/>
      <c r="N27" s="113"/>
      <c r="O27" s="139"/>
      <c r="P27" s="138"/>
      <c r="Q27" s="139"/>
      <c r="R27" s="138"/>
      <c r="S27" s="113"/>
      <c r="T27" s="113"/>
      <c r="U27" s="113"/>
      <c r="V27" s="139"/>
      <c r="W27" s="138"/>
      <c r="X27" s="139"/>
      <c r="Y27" s="138"/>
      <c r="Z27" s="113"/>
      <c r="AA27" s="113"/>
      <c r="AB27" s="113"/>
      <c r="AC27" s="139"/>
      <c r="AD27" s="138"/>
      <c r="AE27" s="139"/>
      <c r="AF27" s="170"/>
      <c r="AG27" s="61"/>
      <c r="AH27" s="62"/>
      <c r="AI27" s="113"/>
      <c r="AJ27" s="50"/>
      <c r="AK27" s="51"/>
      <c r="AL27" s="51"/>
      <c r="AM27" s="51"/>
      <c r="AN27" s="52"/>
      <c r="AO27" s="53"/>
      <c r="AP27" s="55"/>
      <c r="AQ27" s="55"/>
      <c r="AR27" s="55"/>
    </row>
    <row r="28" spans="1:44" ht="85.5">
      <c r="A28" s="163" t="s">
        <v>103</v>
      </c>
      <c r="B28" s="138" t="s">
        <v>45</v>
      </c>
      <c r="C28" s="143" t="s">
        <v>85</v>
      </c>
      <c r="D28" s="146" t="s">
        <v>45</v>
      </c>
      <c r="E28" s="116" t="s">
        <v>44</v>
      </c>
      <c r="F28" s="116" t="s">
        <v>50</v>
      </c>
      <c r="G28" s="116" t="s">
        <v>50</v>
      </c>
      <c r="H28" s="143" t="s">
        <v>91</v>
      </c>
      <c r="I28" s="138" t="s">
        <v>76</v>
      </c>
      <c r="J28" s="143" t="s">
        <v>76</v>
      </c>
      <c r="K28" s="200"/>
      <c r="L28" s="201"/>
      <c r="M28" s="201"/>
      <c r="N28" s="201"/>
      <c r="O28" s="202"/>
      <c r="P28" s="200"/>
      <c r="Q28" s="202"/>
      <c r="R28" s="200"/>
      <c r="S28" s="201"/>
      <c r="T28" s="201"/>
      <c r="U28" s="201"/>
      <c r="V28" s="202"/>
      <c r="W28" s="200"/>
      <c r="X28" s="202"/>
      <c r="Y28" s="150"/>
      <c r="Z28" s="151"/>
      <c r="AA28" s="201"/>
      <c r="AB28" s="201"/>
      <c r="AC28" s="202"/>
      <c r="AD28" s="150"/>
      <c r="AE28" s="202"/>
      <c r="AF28" s="203"/>
      <c r="AG28" s="61"/>
      <c r="AH28" s="62">
        <v>2.5</v>
      </c>
      <c r="AI28" s="114"/>
      <c r="AJ28" s="23">
        <f>COUNTIFS($B$3:$AF$3,"s",B28:AF28,"s*")+COUNTIFS($B$3:$AF$3,"s",B28:AF28,"r*")+COUNTIFS($B$3:$AF$3,"s",B28:AF28,"al*")+COUNTIFS($B$3:$AF$3,"s",B28:AF28,"sch*")</f>
        <v>1</v>
      </c>
      <c r="AK28" s="45">
        <f>COUNTIF(B28:AF28,"A")</f>
        <v>1</v>
      </c>
      <c r="AL28" s="24">
        <f>COUNTIF(C28:AI28,"SPM")</f>
        <v>0</v>
      </c>
      <c r="AM28" s="45">
        <f>COUNTIF(B28:AF28,"C")</f>
        <v>2</v>
      </c>
      <c r="AN28" s="24">
        <f>COUNTIF(B28:AI28,"E")</f>
        <v>0</v>
      </c>
      <c r="AO28" s="25">
        <f>COUNTIF(B28:AF28,"sh*")+COUNTIF(B28:AF28,"ro*")+COUNTIF(B28:AF28,"al*")+COUNTIF(B28:AF28,"sch*")</f>
        <v>2</v>
      </c>
    </row>
    <row r="29" spans="1:44" ht="28.5">
      <c r="A29" s="137" t="s">
        <v>7</v>
      </c>
      <c r="B29" s="138"/>
      <c r="C29" s="139"/>
      <c r="D29" s="138"/>
      <c r="E29" s="113" t="s">
        <v>57</v>
      </c>
      <c r="F29" s="113" t="s">
        <v>71</v>
      </c>
      <c r="G29" s="113"/>
      <c r="H29" s="139"/>
      <c r="I29" s="141"/>
      <c r="J29" s="139"/>
      <c r="K29" s="138"/>
      <c r="L29" s="113"/>
      <c r="M29" s="113"/>
      <c r="N29" s="113"/>
      <c r="O29" s="139"/>
      <c r="P29" s="138"/>
      <c r="Q29" s="139"/>
      <c r="R29" s="138"/>
      <c r="S29" s="113"/>
      <c r="T29" s="113"/>
      <c r="U29" s="113"/>
      <c r="V29" s="139"/>
      <c r="W29" s="138"/>
      <c r="X29" s="139"/>
      <c r="Y29" s="138"/>
      <c r="Z29" s="113"/>
      <c r="AA29" s="113"/>
      <c r="AB29" s="113"/>
      <c r="AC29" s="139"/>
      <c r="AD29" s="138"/>
      <c r="AE29" s="139"/>
      <c r="AF29" s="170"/>
      <c r="AG29" s="61"/>
      <c r="AH29" s="62"/>
      <c r="AI29" s="114"/>
      <c r="AJ29" s="56"/>
      <c r="AK29" s="57"/>
      <c r="AL29" s="58"/>
      <c r="AM29" s="57"/>
      <c r="AN29" s="59"/>
      <c r="AO29" s="60"/>
    </row>
    <row r="30" spans="1:44" ht="85.5">
      <c r="A30" s="164" t="s">
        <v>99</v>
      </c>
      <c r="B30" s="153" t="s">
        <v>25</v>
      </c>
      <c r="C30" s="152" t="s">
        <v>47</v>
      </c>
      <c r="D30" s="153" t="s">
        <v>118</v>
      </c>
      <c r="E30" s="54" t="s">
        <v>25</v>
      </c>
      <c r="F30" s="54" t="s">
        <v>47</v>
      </c>
      <c r="G30" s="54" t="s">
        <v>52</v>
      </c>
      <c r="H30" s="152" t="s">
        <v>52</v>
      </c>
      <c r="I30" s="153" t="s">
        <v>25</v>
      </c>
      <c r="J30" s="152" t="s">
        <v>47</v>
      </c>
      <c r="K30" s="183" t="s">
        <v>47</v>
      </c>
      <c r="L30" s="206" t="s">
        <v>50</v>
      </c>
      <c r="M30" s="206" t="s">
        <v>47</v>
      </c>
      <c r="N30" s="54" t="s">
        <v>25</v>
      </c>
      <c r="O30" s="152" t="s">
        <v>49</v>
      </c>
      <c r="P30" s="153" t="s">
        <v>156</v>
      </c>
      <c r="Q30" s="204" t="s">
        <v>47</v>
      </c>
      <c r="R30" s="205" t="s">
        <v>47</v>
      </c>
      <c r="S30" s="206" t="s">
        <v>25</v>
      </c>
      <c r="T30" s="206" t="s">
        <v>47</v>
      </c>
      <c r="U30" s="54" t="s">
        <v>162</v>
      </c>
      <c r="V30" s="152" t="s">
        <v>49</v>
      </c>
      <c r="W30" s="184" t="s">
        <v>49</v>
      </c>
      <c r="X30" s="211" t="s">
        <v>47</v>
      </c>
      <c r="Y30" s="205" t="s">
        <v>47</v>
      </c>
      <c r="Z30" s="54" t="s">
        <v>25</v>
      </c>
      <c r="AA30" s="206" t="s">
        <v>47</v>
      </c>
      <c r="AB30" s="54" t="s">
        <v>47</v>
      </c>
      <c r="AC30" s="152" t="s">
        <v>49</v>
      </c>
      <c r="AD30" s="153" t="s">
        <v>47</v>
      </c>
      <c r="AE30" s="152" t="s">
        <v>47</v>
      </c>
      <c r="AF30" s="171" t="s">
        <v>47</v>
      </c>
      <c r="AG30" s="185"/>
      <c r="AH30" s="186"/>
      <c r="AI30" s="118"/>
      <c r="AJ30" s="187"/>
      <c r="AK30" s="188"/>
      <c r="AL30" s="189"/>
      <c r="AM30" s="188"/>
      <c r="AN30" s="190"/>
      <c r="AO30" s="191"/>
      <c r="AP30" s="192"/>
      <c r="AQ30" s="192"/>
      <c r="AR30" s="192"/>
    </row>
    <row r="31" spans="1:44" ht="28.5">
      <c r="A31" s="137" t="s">
        <v>100</v>
      </c>
      <c r="B31" s="107"/>
      <c r="C31" s="108"/>
      <c r="D31" s="108"/>
      <c r="E31" s="108"/>
      <c r="F31" s="193"/>
      <c r="G31" s="108"/>
      <c r="H31" s="109"/>
      <c r="I31" s="173"/>
      <c r="J31" s="108"/>
      <c r="K31" s="108"/>
      <c r="L31" s="108"/>
      <c r="M31" s="108"/>
      <c r="N31" s="108"/>
      <c r="O31" s="109"/>
      <c r="P31" s="107"/>
      <c r="Q31" s="108"/>
      <c r="R31" s="108"/>
      <c r="S31" s="108"/>
      <c r="T31" s="108"/>
      <c r="U31" s="108"/>
      <c r="V31" s="109"/>
      <c r="W31" s="107"/>
      <c r="X31" s="108"/>
      <c r="Y31" s="108"/>
      <c r="Z31" s="108"/>
      <c r="AA31" s="108"/>
      <c r="AB31" s="108"/>
      <c r="AC31" s="109"/>
      <c r="AD31" s="107"/>
      <c r="AE31" s="108"/>
      <c r="AF31" s="18"/>
      <c r="AG31" s="61"/>
      <c r="AH31" s="62"/>
      <c r="AI31" s="114"/>
      <c r="AJ31" s="56"/>
      <c r="AK31" s="57"/>
      <c r="AL31" s="58"/>
      <c r="AM31" s="57"/>
      <c r="AN31" s="59"/>
      <c r="AO31" s="60"/>
    </row>
    <row r="32" spans="1:44" ht="85.5">
      <c r="A32" s="125" t="s">
        <v>151</v>
      </c>
      <c r="B32" s="209"/>
      <c r="C32" s="209"/>
      <c r="D32" s="209"/>
      <c r="E32" s="209"/>
      <c r="F32" s="216"/>
      <c r="G32" s="209"/>
      <c r="H32" s="209"/>
      <c r="I32" s="214"/>
      <c r="J32" s="209"/>
      <c r="K32" s="209"/>
      <c r="L32" s="209"/>
      <c r="M32" s="209"/>
      <c r="N32" s="209"/>
      <c r="O32" s="116" t="s">
        <v>50</v>
      </c>
      <c r="P32" s="116" t="s">
        <v>157</v>
      </c>
      <c r="Q32" s="116" t="s">
        <v>158</v>
      </c>
      <c r="R32" s="116" t="s">
        <v>158</v>
      </c>
      <c r="S32" s="116" t="s">
        <v>159</v>
      </c>
      <c r="T32" s="116" t="s">
        <v>160</v>
      </c>
      <c r="U32" s="116" t="s">
        <v>161</v>
      </c>
      <c r="V32" s="116" t="s">
        <v>161</v>
      </c>
      <c r="W32" s="116" t="s">
        <v>161</v>
      </c>
      <c r="X32" s="116" t="s">
        <v>158</v>
      </c>
      <c r="Y32" s="116" t="s">
        <v>158</v>
      </c>
      <c r="Z32" s="113" t="s">
        <v>160</v>
      </c>
      <c r="AA32" s="116" t="s">
        <v>158</v>
      </c>
      <c r="AB32" s="116" t="s">
        <v>158</v>
      </c>
      <c r="AC32" s="116" t="s">
        <v>159</v>
      </c>
      <c r="AD32" s="116" t="s">
        <v>158</v>
      </c>
      <c r="AE32" s="116" t="s">
        <v>158</v>
      </c>
      <c r="AF32" s="113" t="s">
        <v>160</v>
      </c>
      <c r="AG32" s="62"/>
      <c r="AH32" s="62"/>
      <c r="AI32" s="114"/>
      <c r="AJ32" s="64"/>
      <c r="AK32" s="51"/>
      <c r="AL32" s="65"/>
      <c r="AM32" s="51"/>
      <c r="AN32" s="66"/>
      <c r="AO32" s="67"/>
    </row>
    <row r="33" spans="1:41" ht="28.5">
      <c r="A33" s="125" t="s">
        <v>100</v>
      </c>
      <c r="B33" s="113"/>
      <c r="C33" s="113"/>
      <c r="D33" s="113"/>
      <c r="E33" s="113"/>
      <c r="F33" s="124"/>
      <c r="G33" s="113"/>
      <c r="H33" s="113"/>
      <c r="I33" s="115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62"/>
      <c r="AH33" s="62"/>
      <c r="AI33" s="114"/>
      <c r="AJ33" s="64"/>
      <c r="AK33" s="51"/>
      <c r="AL33" s="65"/>
      <c r="AM33" s="51"/>
      <c r="AN33" s="66"/>
      <c r="AO33" s="67"/>
    </row>
    <row r="34" spans="1:41" ht="85.5">
      <c r="A34" s="127" t="s">
        <v>131</v>
      </c>
      <c r="B34" s="114"/>
      <c r="C34" s="113"/>
      <c r="D34" s="113"/>
      <c r="E34" s="114"/>
      <c r="F34" s="114"/>
      <c r="G34" s="114"/>
      <c r="H34" s="114"/>
      <c r="I34" s="114"/>
      <c r="J34" s="113"/>
      <c r="K34" s="113"/>
      <c r="L34" s="116" t="s">
        <v>74</v>
      </c>
      <c r="M34" s="116" t="s">
        <v>74</v>
      </c>
      <c r="N34" s="116" t="s">
        <v>132</v>
      </c>
      <c r="O34" s="113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3"/>
      <c r="AB34" s="113"/>
      <c r="AC34" s="113"/>
      <c r="AD34" s="113"/>
      <c r="AE34" s="113"/>
      <c r="AF34" s="113"/>
      <c r="AG34" s="62"/>
      <c r="AH34" s="62"/>
      <c r="AI34" s="114"/>
      <c r="AJ34" s="64"/>
      <c r="AK34" s="51"/>
      <c r="AL34" s="65"/>
      <c r="AM34" s="51"/>
      <c r="AN34" s="66"/>
      <c r="AO34" s="67"/>
    </row>
    <row r="35" spans="1:41" ht="28.5">
      <c r="A35" s="129" t="s">
        <v>53</v>
      </c>
      <c r="B35" s="68">
        <f t="shared" ref="B35:AF35" si="18">COUNTIF(B3:B34,"A")</f>
        <v>3</v>
      </c>
      <c r="C35" s="69">
        <f t="shared" si="18"/>
        <v>2</v>
      </c>
      <c r="D35" s="69">
        <f t="shared" si="18"/>
        <v>2</v>
      </c>
      <c r="E35" s="69">
        <f t="shared" si="18"/>
        <v>3</v>
      </c>
      <c r="F35" s="69">
        <f t="shared" si="18"/>
        <v>2</v>
      </c>
      <c r="G35" s="69">
        <f t="shared" si="18"/>
        <v>3</v>
      </c>
      <c r="H35" s="70">
        <f t="shared" si="18"/>
        <v>3</v>
      </c>
      <c r="I35" s="68">
        <f t="shared" si="18"/>
        <v>2</v>
      </c>
      <c r="J35" s="69">
        <f t="shared" si="18"/>
        <v>2</v>
      </c>
      <c r="K35" s="69">
        <f t="shared" si="18"/>
        <v>2</v>
      </c>
      <c r="L35" s="69">
        <f t="shared" si="18"/>
        <v>2</v>
      </c>
      <c r="M35" s="69">
        <f t="shared" si="18"/>
        <v>2</v>
      </c>
      <c r="N35" s="69">
        <f t="shared" si="18"/>
        <v>3</v>
      </c>
      <c r="O35" s="110">
        <f t="shared" si="18"/>
        <v>3</v>
      </c>
      <c r="P35" s="111">
        <f t="shared" si="18"/>
        <v>2</v>
      </c>
      <c r="Q35" s="69">
        <f t="shared" si="18"/>
        <v>2</v>
      </c>
      <c r="R35" s="69">
        <f t="shared" si="18"/>
        <v>2</v>
      </c>
      <c r="S35" s="69">
        <f t="shared" si="18"/>
        <v>2</v>
      </c>
      <c r="T35" s="69">
        <f t="shared" si="18"/>
        <v>2</v>
      </c>
      <c r="U35" s="69">
        <f t="shared" si="18"/>
        <v>2</v>
      </c>
      <c r="V35" s="110">
        <f t="shared" si="18"/>
        <v>2</v>
      </c>
      <c r="W35" s="111">
        <f t="shared" si="18"/>
        <v>2</v>
      </c>
      <c r="X35" s="69">
        <f t="shared" si="18"/>
        <v>2</v>
      </c>
      <c r="Y35" s="69">
        <f t="shared" si="18"/>
        <v>2</v>
      </c>
      <c r="Z35" s="69">
        <f t="shared" si="18"/>
        <v>2</v>
      </c>
      <c r="AA35" s="69">
        <f t="shared" si="18"/>
        <v>2</v>
      </c>
      <c r="AB35" s="69">
        <f t="shared" si="18"/>
        <v>2</v>
      </c>
      <c r="AC35" s="70">
        <f t="shared" si="18"/>
        <v>3</v>
      </c>
      <c r="AD35" s="68">
        <f t="shared" si="18"/>
        <v>2</v>
      </c>
      <c r="AE35" s="69">
        <f t="shared" si="18"/>
        <v>2</v>
      </c>
      <c r="AF35" s="110">
        <f t="shared" si="18"/>
        <v>2</v>
      </c>
      <c r="AG35" s="111"/>
      <c r="AH35" s="69"/>
      <c r="AI35" s="35"/>
    </row>
    <row r="36" spans="1:41" ht="28.5">
      <c r="A36" s="130" t="s">
        <v>54</v>
      </c>
      <c r="B36" s="71">
        <f t="shared" ref="B36:AF36" si="19">COUNTIF(B3:B34,"B")</f>
        <v>1</v>
      </c>
      <c r="C36" s="72">
        <f t="shared" si="19"/>
        <v>1</v>
      </c>
      <c r="D36" s="72">
        <f t="shared" si="19"/>
        <v>1</v>
      </c>
      <c r="E36" s="72">
        <f t="shared" si="19"/>
        <v>1</v>
      </c>
      <c r="F36" s="72">
        <f t="shared" si="19"/>
        <v>1</v>
      </c>
      <c r="G36" s="72">
        <f t="shared" si="19"/>
        <v>2</v>
      </c>
      <c r="H36" s="73">
        <f t="shared" si="19"/>
        <v>1</v>
      </c>
      <c r="I36" s="71">
        <f t="shared" si="19"/>
        <v>1</v>
      </c>
      <c r="J36" s="72">
        <f t="shared" si="19"/>
        <v>2</v>
      </c>
      <c r="K36" s="72">
        <f t="shared" si="19"/>
        <v>2</v>
      </c>
      <c r="L36" s="72">
        <f t="shared" si="19"/>
        <v>1</v>
      </c>
      <c r="M36" s="72">
        <f t="shared" si="19"/>
        <v>1</v>
      </c>
      <c r="N36" s="72">
        <f t="shared" si="19"/>
        <v>2</v>
      </c>
      <c r="O36" s="74">
        <f t="shared" si="19"/>
        <v>1</v>
      </c>
      <c r="P36" s="75">
        <f t="shared" si="19"/>
        <v>2</v>
      </c>
      <c r="Q36" s="72">
        <f t="shared" si="19"/>
        <v>1</v>
      </c>
      <c r="R36" s="72">
        <f t="shared" si="19"/>
        <v>1</v>
      </c>
      <c r="S36" s="72">
        <f t="shared" si="19"/>
        <v>1</v>
      </c>
      <c r="T36" s="72">
        <f t="shared" si="19"/>
        <v>1</v>
      </c>
      <c r="U36" s="72">
        <f t="shared" si="19"/>
        <v>1</v>
      </c>
      <c r="V36" s="74">
        <f t="shared" si="19"/>
        <v>2</v>
      </c>
      <c r="W36" s="75">
        <f t="shared" si="19"/>
        <v>0</v>
      </c>
      <c r="X36" s="72">
        <f t="shared" si="19"/>
        <v>1</v>
      </c>
      <c r="Y36" s="72">
        <f t="shared" si="19"/>
        <v>1</v>
      </c>
      <c r="Z36" s="72">
        <f t="shared" si="19"/>
        <v>1</v>
      </c>
      <c r="AA36" s="72">
        <f t="shared" si="19"/>
        <v>2</v>
      </c>
      <c r="AB36" s="72">
        <f t="shared" si="19"/>
        <v>1</v>
      </c>
      <c r="AC36" s="73">
        <f t="shared" si="19"/>
        <v>1</v>
      </c>
      <c r="AD36" s="71">
        <f t="shared" si="19"/>
        <v>0</v>
      </c>
      <c r="AE36" s="72">
        <f t="shared" si="19"/>
        <v>0</v>
      </c>
      <c r="AF36" s="74">
        <f t="shared" si="19"/>
        <v>1</v>
      </c>
      <c r="AG36" s="75"/>
      <c r="AH36" s="72"/>
      <c r="AI36" s="63"/>
    </row>
    <row r="37" spans="1:41" ht="28.5">
      <c r="A37" s="130" t="s">
        <v>9</v>
      </c>
      <c r="B37" s="71">
        <f t="shared" ref="B37:AF37" si="20">COUNTIF(B4:B34,"SPM")</f>
        <v>0</v>
      </c>
      <c r="C37" s="72">
        <f t="shared" si="20"/>
        <v>0</v>
      </c>
      <c r="D37" s="72">
        <f t="shared" si="20"/>
        <v>0</v>
      </c>
      <c r="E37" s="72">
        <f t="shared" si="20"/>
        <v>0</v>
      </c>
      <c r="F37" s="72">
        <f t="shared" si="20"/>
        <v>0</v>
      </c>
      <c r="G37" s="72">
        <f t="shared" si="20"/>
        <v>0</v>
      </c>
      <c r="H37" s="73">
        <f t="shared" si="20"/>
        <v>0</v>
      </c>
      <c r="I37" s="71">
        <f t="shared" si="20"/>
        <v>0</v>
      </c>
      <c r="J37" s="72">
        <f t="shared" si="20"/>
        <v>0</v>
      </c>
      <c r="K37" s="72">
        <f t="shared" si="20"/>
        <v>0</v>
      </c>
      <c r="L37" s="72">
        <f t="shared" si="20"/>
        <v>0</v>
      </c>
      <c r="M37" s="72">
        <f t="shared" si="20"/>
        <v>0</v>
      </c>
      <c r="N37" s="72">
        <f t="shared" si="20"/>
        <v>0</v>
      </c>
      <c r="O37" s="74">
        <f t="shared" si="20"/>
        <v>0</v>
      </c>
      <c r="P37" s="75">
        <f t="shared" si="20"/>
        <v>0</v>
      </c>
      <c r="Q37" s="72">
        <f t="shared" si="20"/>
        <v>0</v>
      </c>
      <c r="R37" s="72">
        <f t="shared" si="20"/>
        <v>0</v>
      </c>
      <c r="S37" s="72">
        <f t="shared" si="20"/>
        <v>0</v>
      </c>
      <c r="T37" s="72">
        <f t="shared" si="20"/>
        <v>0</v>
      </c>
      <c r="U37" s="72">
        <f t="shared" si="20"/>
        <v>0</v>
      </c>
      <c r="V37" s="74">
        <f t="shared" si="20"/>
        <v>0</v>
      </c>
      <c r="W37" s="75">
        <f t="shared" si="20"/>
        <v>0</v>
      </c>
      <c r="X37" s="72">
        <f t="shared" si="20"/>
        <v>0</v>
      </c>
      <c r="Y37" s="72">
        <f t="shared" si="20"/>
        <v>0</v>
      </c>
      <c r="Z37" s="72">
        <f t="shared" si="20"/>
        <v>0</v>
      </c>
      <c r="AA37" s="72">
        <f t="shared" si="20"/>
        <v>0</v>
      </c>
      <c r="AB37" s="72">
        <f t="shared" si="20"/>
        <v>0</v>
      </c>
      <c r="AC37" s="73">
        <f t="shared" si="20"/>
        <v>0</v>
      </c>
      <c r="AD37" s="71">
        <f t="shared" si="20"/>
        <v>0</v>
      </c>
      <c r="AE37" s="72">
        <f t="shared" si="20"/>
        <v>0</v>
      </c>
      <c r="AF37" s="74">
        <f t="shared" si="20"/>
        <v>0</v>
      </c>
      <c r="AG37" s="75"/>
      <c r="AH37" s="72"/>
      <c r="AI37" s="63"/>
    </row>
    <row r="38" spans="1:41" ht="28.5">
      <c r="A38" s="130" t="s">
        <v>55</v>
      </c>
      <c r="B38" s="71">
        <f t="shared" ref="B38:AF38" si="21">COUNTIF(B2:B34,"C")</f>
        <v>3</v>
      </c>
      <c r="C38" s="72">
        <f t="shared" si="21"/>
        <v>3</v>
      </c>
      <c r="D38" s="72">
        <f t="shared" si="21"/>
        <v>3</v>
      </c>
      <c r="E38" s="72">
        <f t="shared" si="21"/>
        <v>3</v>
      </c>
      <c r="F38" s="72">
        <f t="shared" si="21"/>
        <v>0</v>
      </c>
      <c r="G38" s="72">
        <f t="shared" si="21"/>
        <v>0</v>
      </c>
      <c r="H38" s="73">
        <f t="shared" si="21"/>
        <v>2</v>
      </c>
      <c r="I38" s="71">
        <f t="shared" si="21"/>
        <v>2</v>
      </c>
      <c r="J38" s="72">
        <f t="shared" si="21"/>
        <v>3</v>
      </c>
      <c r="K38" s="72">
        <f t="shared" si="21"/>
        <v>2</v>
      </c>
      <c r="L38" s="72">
        <f t="shared" si="21"/>
        <v>2</v>
      </c>
      <c r="M38" s="72">
        <f t="shared" si="21"/>
        <v>0</v>
      </c>
      <c r="N38" s="72">
        <f t="shared" si="21"/>
        <v>0</v>
      </c>
      <c r="O38" s="74">
        <f t="shared" si="21"/>
        <v>2</v>
      </c>
      <c r="P38" s="75">
        <f t="shared" si="21"/>
        <v>2</v>
      </c>
      <c r="Q38" s="72">
        <f t="shared" si="21"/>
        <v>2</v>
      </c>
      <c r="R38" s="72">
        <f t="shared" si="21"/>
        <v>2</v>
      </c>
      <c r="S38" s="72">
        <f t="shared" si="21"/>
        <v>2</v>
      </c>
      <c r="T38" s="72">
        <f t="shared" si="21"/>
        <v>0</v>
      </c>
      <c r="U38" s="72">
        <f t="shared" si="21"/>
        <v>0</v>
      </c>
      <c r="V38" s="74">
        <f t="shared" si="21"/>
        <v>2</v>
      </c>
      <c r="W38" s="75">
        <f t="shared" si="21"/>
        <v>2</v>
      </c>
      <c r="X38" s="72">
        <f t="shared" si="21"/>
        <v>1</v>
      </c>
      <c r="Y38" s="72">
        <f t="shared" si="21"/>
        <v>2</v>
      </c>
      <c r="Z38" s="72">
        <f t="shared" si="21"/>
        <v>2</v>
      </c>
      <c r="AA38" s="72">
        <f t="shared" si="21"/>
        <v>0</v>
      </c>
      <c r="AB38" s="72">
        <f t="shared" si="21"/>
        <v>0</v>
      </c>
      <c r="AC38" s="73">
        <f t="shared" si="21"/>
        <v>2</v>
      </c>
      <c r="AD38" s="71">
        <f t="shared" si="21"/>
        <v>2</v>
      </c>
      <c r="AE38" s="72">
        <f t="shared" si="21"/>
        <v>2</v>
      </c>
      <c r="AF38" s="74">
        <f t="shared" si="21"/>
        <v>3</v>
      </c>
      <c r="AG38" s="75"/>
      <c r="AH38" s="72"/>
      <c r="AI38" s="63"/>
    </row>
    <row r="39" spans="1:41" ht="28.5">
      <c r="A39" s="131" t="s">
        <v>56</v>
      </c>
      <c r="B39" s="76">
        <f t="shared" ref="B39:AF39" si="22">COUNTIF(B3:B34,"E")</f>
        <v>0</v>
      </c>
      <c r="C39" s="77">
        <f t="shared" si="22"/>
        <v>0</v>
      </c>
      <c r="D39" s="77">
        <f t="shared" si="22"/>
        <v>0</v>
      </c>
      <c r="E39" s="77">
        <f t="shared" si="22"/>
        <v>0</v>
      </c>
      <c r="F39" s="77">
        <f t="shared" si="22"/>
        <v>3</v>
      </c>
      <c r="G39" s="77">
        <f t="shared" si="22"/>
        <v>2</v>
      </c>
      <c r="H39" s="78">
        <f t="shared" si="22"/>
        <v>0</v>
      </c>
      <c r="I39" s="76">
        <f t="shared" si="22"/>
        <v>0</v>
      </c>
      <c r="J39" s="77">
        <f t="shared" si="22"/>
        <v>0</v>
      </c>
      <c r="K39" s="77">
        <f t="shared" si="22"/>
        <v>0</v>
      </c>
      <c r="L39" s="77">
        <f t="shared" si="22"/>
        <v>0</v>
      </c>
      <c r="M39" s="77">
        <f t="shared" si="22"/>
        <v>2</v>
      </c>
      <c r="N39" s="77">
        <f t="shared" si="22"/>
        <v>2</v>
      </c>
      <c r="O39" s="79">
        <f t="shared" si="22"/>
        <v>0</v>
      </c>
      <c r="P39" s="80">
        <f t="shared" si="22"/>
        <v>0</v>
      </c>
      <c r="Q39" s="77">
        <f t="shared" si="22"/>
        <v>0</v>
      </c>
      <c r="R39" s="77">
        <f t="shared" si="22"/>
        <v>0</v>
      </c>
      <c r="S39" s="77">
        <f t="shared" si="22"/>
        <v>0</v>
      </c>
      <c r="T39" s="77">
        <f t="shared" si="22"/>
        <v>2</v>
      </c>
      <c r="U39" s="77">
        <f t="shared" si="22"/>
        <v>2</v>
      </c>
      <c r="V39" s="79">
        <f t="shared" si="22"/>
        <v>0</v>
      </c>
      <c r="W39" s="80">
        <f t="shared" si="22"/>
        <v>0</v>
      </c>
      <c r="X39" s="77">
        <f t="shared" si="22"/>
        <v>0</v>
      </c>
      <c r="Y39" s="77">
        <f t="shared" si="22"/>
        <v>0</v>
      </c>
      <c r="Z39" s="77">
        <f t="shared" si="22"/>
        <v>0</v>
      </c>
      <c r="AA39" s="77">
        <f t="shared" si="22"/>
        <v>1</v>
      </c>
      <c r="AB39" s="77">
        <f t="shared" si="22"/>
        <v>1</v>
      </c>
      <c r="AC39" s="78">
        <f t="shared" si="22"/>
        <v>0</v>
      </c>
      <c r="AD39" s="76">
        <f t="shared" si="22"/>
        <v>0</v>
      </c>
      <c r="AE39" s="77">
        <f t="shared" si="22"/>
        <v>0</v>
      </c>
      <c r="AF39" s="79">
        <f t="shared" si="22"/>
        <v>0</v>
      </c>
      <c r="AG39" s="80"/>
      <c r="AH39" s="77"/>
      <c r="AI39" s="17"/>
    </row>
    <row r="40" spans="1:41" ht="28.5">
      <c r="A40" s="81" t="s">
        <v>73</v>
      </c>
      <c r="B40" s="82"/>
      <c r="C40" s="82"/>
      <c r="D40" s="82"/>
      <c r="E40" s="82"/>
      <c r="F40" s="82"/>
      <c r="G40" s="82"/>
      <c r="H40" s="82"/>
      <c r="I40" s="82"/>
      <c r="J40" s="83"/>
      <c r="K40" s="83"/>
      <c r="L40" s="83"/>
      <c r="M40" s="83"/>
      <c r="N40" s="83"/>
      <c r="U40" s="84"/>
      <c r="AB40" s="85"/>
      <c r="AC40" s="85"/>
      <c r="AD40" s="85"/>
      <c r="AE40" s="85"/>
      <c r="AF40" s="85"/>
      <c r="AG40" s="85"/>
      <c r="AH40" s="85"/>
    </row>
    <row r="41" spans="1:41" ht="28.5">
      <c r="A41" s="361" t="s">
        <v>64</v>
      </c>
      <c r="B41" s="361"/>
      <c r="C41" s="361"/>
      <c r="D41" s="361"/>
      <c r="E41" s="361"/>
      <c r="F41" s="361"/>
      <c r="G41" s="361"/>
      <c r="H41" s="361"/>
      <c r="J41" s="86"/>
      <c r="K41" s="87" t="s">
        <v>10</v>
      </c>
      <c r="L41" s="88" t="s">
        <v>11</v>
      </c>
      <c r="M41" s="88" t="s">
        <v>12</v>
      </c>
      <c r="N41" s="88" t="s">
        <v>13</v>
      </c>
      <c r="O41" s="88" t="s">
        <v>14</v>
      </c>
      <c r="P41" s="88" t="s">
        <v>15</v>
      </c>
      <c r="Q41" s="88" t="s">
        <v>16</v>
      </c>
      <c r="R41" s="88" t="s">
        <v>17</v>
      </c>
      <c r="S41" s="88" t="s">
        <v>18</v>
      </c>
      <c r="T41" s="88" t="s">
        <v>19</v>
      </c>
      <c r="U41" s="88" t="s">
        <v>20</v>
      </c>
      <c r="V41" s="89" t="s">
        <v>21</v>
      </c>
      <c r="W41" s="90" t="s">
        <v>65</v>
      </c>
      <c r="X41" s="91" t="s">
        <v>66</v>
      </c>
    </row>
    <row r="42" spans="1:41" ht="28.5">
      <c r="A42" s="92" t="s">
        <v>67</v>
      </c>
      <c r="B42" s="83"/>
      <c r="C42" s="83"/>
      <c r="D42" s="83"/>
      <c r="E42" s="83"/>
      <c r="F42" s="83"/>
      <c r="G42" s="83"/>
      <c r="H42" s="83"/>
      <c r="J42" s="93" t="s">
        <v>107</v>
      </c>
      <c r="K42" s="43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94"/>
      <c r="W42" s="95">
        <f>K42+L42+M42+N42+O42+P42+Q42+R42+S42+T42+U42+V42</f>
        <v>0</v>
      </c>
      <c r="X42" s="96">
        <v>-10</v>
      </c>
    </row>
    <row r="43" spans="1:41" ht="28.5">
      <c r="A43" s="92" t="s">
        <v>68</v>
      </c>
      <c r="B43" s="83"/>
      <c r="C43" s="83"/>
      <c r="D43" s="83"/>
      <c r="E43" s="83"/>
      <c r="F43" s="83"/>
      <c r="G43" s="83"/>
      <c r="H43" s="83"/>
      <c r="J43" s="97" t="s">
        <v>108</v>
      </c>
      <c r="K43" s="61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98"/>
      <c r="W43" s="99">
        <f t="shared" ref="W43:W49" si="23">K43+L43+M43+N43+O43+P43+Q43+R43+S43+T43+U43+V43</f>
        <v>0</v>
      </c>
      <c r="X43" s="97">
        <v>-10</v>
      </c>
    </row>
    <row r="44" spans="1:41" ht="28.5">
      <c r="A44" s="362" t="s">
        <v>23</v>
      </c>
      <c r="B44" s="362"/>
      <c r="C44" s="362"/>
      <c r="D44" s="362"/>
      <c r="E44" s="83"/>
      <c r="F44" s="83"/>
      <c r="G44" s="83"/>
      <c r="H44" s="83"/>
      <c r="J44" s="97" t="s">
        <v>22</v>
      </c>
      <c r="K44" s="61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98"/>
      <c r="W44" s="99">
        <f t="shared" si="23"/>
        <v>0</v>
      </c>
      <c r="X44" s="97">
        <v>-10</v>
      </c>
    </row>
    <row r="45" spans="1:41" ht="28.5">
      <c r="A45" s="100" t="s">
        <v>69</v>
      </c>
      <c r="B45" s="83"/>
      <c r="C45" s="83"/>
      <c r="D45" s="83"/>
      <c r="E45" s="83"/>
      <c r="F45" s="83"/>
      <c r="G45" s="83"/>
      <c r="H45" s="83"/>
      <c r="J45" s="97" t="s">
        <v>109</v>
      </c>
      <c r="K45" s="61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98"/>
      <c r="W45" s="99">
        <f t="shared" si="23"/>
        <v>0</v>
      </c>
      <c r="X45" s="97">
        <v>-10</v>
      </c>
    </row>
    <row r="46" spans="1:41" ht="28.5">
      <c r="J46" s="97" t="s">
        <v>82</v>
      </c>
      <c r="K46" s="61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98"/>
      <c r="W46" s="99">
        <f t="shared" si="23"/>
        <v>0</v>
      </c>
      <c r="X46" s="97">
        <v>-10</v>
      </c>
    </row>
    <row r="47" spans="1:41" ht="28.5">
      <c r="J47" s="97" t="s">
        <v>110</v>
      </c>
      <c r="K47" s="61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98"/>
      <c r="W47" s="99">
        <f t="shared" si="23"/>
        <v>0</v>
      </c>
      <c r="X47" s="97">
        <v>-10</v>
      </c>
    </row>
    <row r="48" spans="1:41" ht="28.5">
      <c r="J48" s="97" t="s">
        <v>119</v>
      </c>
      <c r="K48" s="61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98"/>
      <c r="W48" s="99">
        <f t="shared" si="23"/>
        <v>0</v>
      </c>
      <c r="X48" s="97">
        <v>-10</v>
      </c>
    </row>
    <row r="49" spans="10:24" ht="28.5">
      <c r="J49" s="103"/>
      <c r="K49" s="39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104"/>
      <c r="W49" s="105">
        <f t="shared" si="23"/>
        <v>0</v>
      </c>
      <c r="X49" s="103">
        <v>-10</v>
      </c>
    </row>
    <row r="50" spans="10:24" ht="28.5">
      <c r="J50" s="106"/>
      <c r="U50" s="84"/>
    </row>
    <row r="51" spans="10:24" ht="28.5">
      <c r="J51" s="106"/>
      <c r="U51" s="84"/>
    </row>
  </sheetData>
  <phoneticPr fontId="3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JAN</vt:lpstr>
      <vt:lpstr>FEB</vt:lpstr>
      <vt:lpstr>MAR</vt:lpstr>
      <vt:lpstr>APR</vt:lpstr>
      <vt:lpstr>MAY</vt:lpstr>
      <vt:lpstr>JUNE</vt:lpstr>
      <vt:lpstr>JUL</vt:lpstr>
      <vt:lpstr>AUG</vt:lpstr>
      <vt:lpstr>工作表1</vt:lpstr>
      <vt:lpstr>SEP</vt:lpstr>
      <vt:lpstr>OCT</vt:lpstr>
      <vt:lpstr>NOV</vt:lpstr>
      <vt:lpstr>DEC</vt:lpstr>
      <vt:lpstr>工作表2</vt:lpstr>
      <vt:lpstr>工作表3</vt:lpstr>
      <vt:lpstr>聯絡方式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fmrmv</dc:creator>
  <cp:lastModifiedBy>WaiTim Chang</cp:lastModifiedBy>
  <cp:lastPrinted>2026-10-03T04:57:28Z</cp:lastPrinted>
  <dcterms:created xsi:type="dcterms:W3CDTF">2015-06-05T18:17:20Z</dcterms:created>
  <dcterms:modified xsi:type="dcterms:W3CDTF">2026-10-06T06:31:33Z</dcterms:modified>
</cp:coreProperties>
</file>